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33" i="1" l="1"/>
  <c r="E33" i="1"/>
  <c r="E96" i="1"/>
  <c r="F96" i="1"/>
  <c r="G104" i="1"/>
  <c r="F35" i="1"/>
  <c r="E35" i="1"/>
  <c r="G105" i="1" l="1"/>
  <c r="G103" i="1" l="1"/>
  <c r="G98" i="1" l="1"/>
  <c r="F20" i="1" l="1"/>
  <c r="F13" i="1" s="1"/>
  <c r="G97" i="1" l="1"/>
  <c r="G36" i="1"/>
  <c r="G23" i="1"/>
  <c r="G29" i="1"/>
  <c r="E73" i="1"/>
  <c r="F92" i="1"/>
  <c r="E92" i="1"/>
  <c r="G15" i="1" l="1"/>
  <c r="G16" i="1"/>
  <c r="G17" i="1"/>
  <c r="G18" i="1"/>
  <c r="G22" i="1"/>
  <c r="G27" i="1"/>
  <c r="G51" i="1"/>
  <c r="G57" i="1"/>
  <c r="G92" i="1"/>
  <c r="G96" i="1"/>
  <c r="F73" i="1" l="1"/>
  <c r="E65" i="1"/>
  <c r="F46" i="1"/>
  <c r="E46" i="1"/>
  <c r="E20" i="1"/>
  <c r="E13" i="1" s="1"/>
  <c r="G35" i="1" l="1"/>
  <c r="F65" i="1"/>
  <c r="G65" i="1" s="1"/>
  <c r="G73" i="1"/>
  <c r="G46" i="1"/>
  <c r="G20" i="1"/>
  <c r="F37" i="1"/>
  <c r="E37" i="1"/>
  <c r="F106" i="1" l="1"/>
  <c r="G13" i="1"/>
  <c r="E106" i="1"/>
  <c r="G37" i="1"/>
  <c r="G33" i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G106" i="1" l="1"/>
  <c r="C34" i="4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D65" i="1"/>
  <c r="D35" i="1"/>
  <c r="D37" i="1"/>
  <c r="D92" i="1"/>
  <c r="D13" i="1"/>
  <c r="C65" i="1"/>
  <c r="C35" i="1"/>
  <c r="C37" i="1"/>
  <c r="C92" i="1"/>
  <c r="C13" i="1"/>
  <c r="C14" i="1"/>
  <c r="D34" i="1" l="1"/>
  <c r="D33" i="1" s="1"/>
  <c r="D113" i="1" s="1"/>
  <c r="E113" i="4"/>
  <c r="F113" i="4" s="1"/>
  <c r="F33" i="4"/>
  <c r="C34" i="1"/>
  <c r="C33" i="1" s="1"/>
  <c r="C113" i="1" s="1"/>
  <c r="D114" i="1" l="1"/>
  <c r="C114" i="1"/>
</calcChain>
</file>

<file path=xl/sharedStrings.xml><?xml version="1.0" encoding="utf-8"?>
<sst xmlns="http://schemas.openxmlformats.org/spreadsheetml/2006/main" count="327" uniqueCount="192">
  <si>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</si>
  <si>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</si>
  <si>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</si>
  <si>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</si>
  <si>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</si>
  <si>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</si>
  <si>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</si>
  <si>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</si>
  <si>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</si>
  <si>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</si>
  <si>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</si>
  <si>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</si>
  <si>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</si>
  <si>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</si>
  <si>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</si>
  <si>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</si>
  <si>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</si>
  <si>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</si>
  <si>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</si>
  <si>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</si>
  <si>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</si>
  <si>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</si>
  <si>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</si>
  <si>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</si>
  <si>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</si>
  <si>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</si>
  <si>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</si>
  <si>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</si>
  <si>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</si>
  <si>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</si>
  <si>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</si>
  <si>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</si>
  <si>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</si>
  <si>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</si>
  <si>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</si>
  <si>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</si>
  <si>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</si>
  <si>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</si>
  <si>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</si>
  <si>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</si>
  <si>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</si>
  <si>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</si>
  <si>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</si>
  <si>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</si>
  <si>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</si>
  <si>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</si>
  <si>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</si>
  <si>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</si>
  <si>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</si>
  <si>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</si>
  <si>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</si>
  <si>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</si>
  <si>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</si>
  <si>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</si>
  <si>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</si>
  <si>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</si>
  <si>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</si>
  <si>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</si>
  <si>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</si>
  <si>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</si>
  <si>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</si>
  <si>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</si>
  <si>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</si>
  <si>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</si>
  <si>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</si>
  <si>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</si>
  <si>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</si>
  <si>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</si>
  <si>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</si>
  <si>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</si>
  <si>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</si>
  <si>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</si>
  <si>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</si>
  <si>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</si>
  <si>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</si>
  <si>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</si>
  <si>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</si>
  <si>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</si>
  <si>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</si>
  <si>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</si>
  <si>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</si>
  <si>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</si>
  <si>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</si>
  <si>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</si>
  <si>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</si>
  <si>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</si>
  <si>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</si>
  <si>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</si>
  <si>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</si>
  <si>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</si>
  <si>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</si>
  <si>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</si>
  <si>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</si>
  <si>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</si>
  <si>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</si>
  <si>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</si>
  <si>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</si>
  <si>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</si>
  <si>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</si>
  <si>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</si>
  <si>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</si>
  <si>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</si>
  <si>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</si>
  <si>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</si>
  <si>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</si>
  <si>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</si>
  <si>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</si>
  <si>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</si>
  <si>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</si>
  <si>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</si>
  <si>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</si>
  <si>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</si>
  <si>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</si>
  <si>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</si>
  <si>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</si>
  <si>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</si>
  <si>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</si>
  <si>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</si>
  <si>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</si>
  <si>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</si>
  <si>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</si>
  <si>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</si>
  <si>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</si>
  <si>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</si>
  <si>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</si>
  <si>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</si>
  <si>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</si>
  <si>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</si>
  <si>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</si>
  <si>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</si>
  <si>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</si>
  <si>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</si>
  <si>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</si>
  <si>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</si>
  <si>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</si>
  <si>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</si>
  <si>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</si>
  <si>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</si>
  <si>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</si>
  <si>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</si>
  <si>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</si>
  <si>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</si>
  <si>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</si>
  <si>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</si>
  <si>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</si>
  <si>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</si>
  <si>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</si>
  <si>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</si>
  <si>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</si>
  <si>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</si>
  <si>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</si>
  <si>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</si>
  <si>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</si>
  <si>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</si>
  <si>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</si>
  <si>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</si>
  <si>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</si>
  <si>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</si>
  <si>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</si>
  <si>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</si>
  <si>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>"О внесении изменений в Решение Совета депутатов</t>
  </si>
  <si>
    <t xml:space="preserve">отклонения тыс.рублей </t>
  </si>
  <si>
    <t>Дифицит бюджета</t>
  </si>
  <si>
    <t>мдф за счет средств района</t>
  </si>
  <si>
    <t>мдф за счет средств КБ</t>
  </si>
  <si>
    <t>1 11 05035 13 0000 120</t>
  </si>
  <si>
    <t>113 01995 13 0000 130</t>
  </si>
  <si>
    <t>1 13 02995 13 0000 130</t>
  </si>
  <si>
    <t xml:space="preserve"> 2 00 0000 00 0000 000</t>
  </si>
  <si>
    <t xml:space="preserve"> 2 02 00000 00 0000 000</t>
  </si>
  <si>
    <t xml:space="preserve"> 2 02 10000 00 0000 150</t>
  </si>
  <si>
    <t xml:space="preserve"> 2 02 20000 00 0000 150</t>
  </si>
  <si>
    <t xml:space="preserve"> 2 02 16001 13 0000 151</t>
  </si>
  <si>
    <t xml:space="preserve"> 2 02 25555 13 0000 151</t>
  </si>
  <si>
    <t xml:space="preserve"> 2 02 29999 13 0000 151</t>
  </si>
  <si>
    <t xml:space="preserve"> 2 02 03000 00 0000 151</t>
  </si>
  <si>
    <t xml:space="preserve"> 2 02 03003 13 0000 151</t>
  </si>
  <si>
    <t xml:space="preserve"> 2 02 03015 13 0000 151</t>
  </si>
  <si>
    <t xml:space="preserve"> 2 02 30024 13 0000 150</t>
  </si>
  <si>
    <t>2 02 40000 00 0000 150</t>
  </si>
  <si>
    <t xml:space="preserve"> 2 02 40014 13 0000 151</t>
  </si>
  <si>
    <t xml:space="preserve"> 2 02 49999 13 0000 151</t>
  </si>
  <si>
    <t>1 14 06013 13 0000 430</t>
  </si>
  <si>
    <t>Доходы от реализации земельных участков</t>
  </si>
  <si>
    <t>уточненные бюджетные назначения на 2024 тыс.руб.</t>
  </si>
  <si>
    <t>о бюджете Тальменского поссовета на 2024 года"</t>
  </si>
  <si>
    <t>Доходы бюджета муниципального образования Тальменский поссовет за 2024 года</t>
  </si>
  <si>
    <t>утвержденные бюджетные назначения на 2024  в ред.реш. № 100 от 05.06.24 тыс.руб</t>
  </si>
  <si>
    <t>мероприятия по переселению граждан</t>
  </si>
  <si>
    <t>преддекларационное обследование</t>
  </si>
  <si>
    <t>Прочие мероприятия по благоустройству (микрорайон светлый, премирование побидителей</t>
  </si>
  <si>
    <t>№ 120 от "25" сентября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</si>
</sst>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10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tabSelected="1" view="pageBreakPreview" zoomScale="75" zoomScaleNormal="70" zoomScaleSheetLayoutView="75" workbookViewId="0">
      <selection activeCell="B21" sqref="B21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8" width="12" style="1" customWidth="1"/>
    <col min="9" max="16384" width="9.140625" style="1"/>
  </cols>
  <sheetData>
    <row r="1" spans="1:19" s="4" customFormat="1" ht="26.25" customHeight="1" x14ac:dyDescent="0.3">
      <c r="A1" s="8"/>
      <c r="D1" s="9" t="s">
        <v>75</v>
      </c>
      <c r="E1" s="66" t="s">
        <v>159</v>
      </c>
    </row>
    <row r="2" spans="1:19" s="4" customFormat="1" ht="25.5" customHeight="1" x14ac:dyDescent="0.3">
      <c r="A2" s="8"/>
      <c r="B2" s="9"/>
      <c r="C2" s="8" t="s">
        <v>71</v>
      </c>
      <c r="E2" s="66" t="s">
        <v>138</v>
      </c>
    </row>
    <row r="3" spans="1:19" s="4" customFormat="1" ht="25.5" customHeight="1" x14ac:dyDescent="0.3">
      <c r="A3" s="8"/>
      <c r="B3" s="9"/>
      <c r="C3" s="8"/>
      <c r="E3" s="66" t="s">
        <v>160</v>
      </c>
    </row>
    <row r="4" spans="1:19" s="4" customFormat="1" ht="23.25" customHeight="1" x14ac:dyDescent="0.3">
      <c r="A4" s="8"/>
      <c r="B4" s="86"/>
      <c r="C4" s="86"/>
      <c r="D4" s="8" t="s">
        <v>72</v>
      </c>
      <c r="E4" s="66" t="s">
        <v>185</v>
      </c>
    </row>
    <row r="5" spans="1:19" s="4" customFormat="1" ht="18.75" hidden="1" x14ac:dyDescent="0.3">
      <c r="A5" s="8"/>
      <c r="B5" s="9"/>
      <c r="C5" s="8"/>
      <c r="D5" s="8"/>
      <c r="E5" s="66"/>
    </row>
    <row r="6" spans="1:19" s="4" customFormat="1" ht="18.75" hidden="1" x14ac:dyDescent="0.3">
      <c r="A6" s="8"/>
      <c r="B6" s="9"/>
      <c r="C6" s="8"/>
      <c r="D6" s="8"/>
      <c r="E6" s="66"/>
    </row>
    <row r="7" spans="1:19" s="4" customFormat="1" ht="22.5" customHeight="1" x14ac:dyDescent="0.3">
      <c r="A7" s="8"/>
      <c r="B7" s="7"/>
      <c r="E7" s="66" t="s">
        <v>191</v>
      </c>
    </row>
    <row r="8" spans="1:19" s="4" customFormat="1" ht="39" customHeight="1" x14ac:dyDescent="0.3">
      <c r="A8" s="95" t="s">
        <v>186</v>
      </c>
      <c r="B8" s="95"/>
      <c r="C8" s="95"/>
      <c r="D8" s="95"/>
      <c r="E8" s="95"/>
      <c r="F8" s="95"/>
      <c r="G8" s="95"/>
    </row>
    <row r="9" spans="1:19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19" s="4" customFormat="1" ht="1.5" customHeight="1" x14ac:dyDescent="0.3">
      <c r="A10" s="3"/>
      <c r="B10" s="5"/>
      <c r="C10" s="15"/>
      <c r="D10" s="14"/>
      <c r="E10" s="14"/>
    </row>
    <row r="11" spans="1:19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1" t="s">
        <v>187</v>
      </c>
      <c r="F11" s="93" t="s">
        <v>184</v>
      </c>
      <c r="G11" s="83" t="s">
        <v>161</v>
      </c>
    </row>
    <row r="12" spans="1:19" ht="75.75" customHeight="1" x14ac:dyDescent="0.2">
      <c r="A12" s="17" t="s">
        <v>1</v>
      </c>
      <c r="B12" s="90"/>
      <c r="C12" s="85"/>
      <c r="D12" s="85"/>
      <c r="E12" s="92"/>
      <c r="F12" s="94"/>
      <c r="G12" s="83"/>
    </row>
    <row r="13" spans="1:19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72">
        <f>SUM(E15:E18)+E20+E27+E29</f>
        <v>47697.4</v>
      </c>
      <c r="F13" s="72">
        <f>SUM(F15:F18)+F20+F27+F29</f>
        <v>48897.4</v>
      </c>
      <c r="G13" s="24">
        <f>F13-E13</f>
        <v>1200</v>
      </c>
    </row>
    <row r="14" spans="1:19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1">
        <v>0</v>
      </c>
    </row>
    <row r="15" spans="1:19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0">
        <v>20981</v>
      </c>
      <c r="F15" s="73">
        <v>20981</v>
      </c>
      <c r="G15" s="24">
        <f>F15-E15</f>
        <v>0</v>
      </c>
    </row>
    <row r="16" spans="1:19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0">
        <v>5530</v>
      </c>
      <c r="F16" s="73">
        <v>5530</v>
      </c>
      <c r="G16" s="24">
        <f>F16-E16</f>
        <v>0</v>
      </c>
      <c r="S16" s="1" t="s">
        <v>3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0">
        <v>17378.400000000001</v>
      </c>
      <c r="F17" s="73">
        <v>17378.400000000001</v>
      </c>
      <c r="G17" s="24">
        <f>F17-E17</f>
        <v>0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0">
        <v>0</v>
      </c>
      <c r="F18" s="73">
        <v>0</v>
      </c>
      <c r="G18" s="24">
        <f>F18-E18</f>
        <v>0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0"/>
      <c r="F19" s="73">
        <v>0</v>
      </c>
      <c r="G19" s="81">
        <v>0</v>
      </c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3058</v>
      </c>
      <c r="F20" s="72">
        <f>F22+F23</f>
        <v>3058</v>
      </c>
      <c r="G20" s="24">
        <f>F20-E20</f>
        <v>0</v>
      </c>
    </row>
    <row r="21" spans="1:7" ht="18.75" x14ac:dyDescent="0.2">
      <c r="A21" s="17"/>
      <c r="B21" s="19" t="s">
        <v>17</v>
      </c>
      <c r="C21" s="18"/>
      <c r="D21" s="18"/>
      <c r="E21" s="80"/>
      <c r="F21" s="74"/>
      <c r="G21" s="81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0">
        <v>3000</v>
      </c>
      <c r="F22" s="74">
        <v>3000</v>
      </c>
      <c r="G22" s="24">
        <f>F22-E22</f>
        <v>0</v>
      </c>
    </row>
    <row r="23" spans="1:7" ht="76.5" customHeight="1" x14ac:dyDescent="0.2">
      <c r="A23" s="17" t="s">
        <v>165</v>
      </c>
      <c r="B23" s="19" t="s">
        <v>113</v>
      </c>
      <c r="C23" s="18">
        <v>600</v>
      </c>
      <c r="D23" s="18">
        <v>633.20000000000005</v>
      </c>
      <c r="E23" s="80">
        <v>58</v>
      </c>
      <c r="F23" s="74">
        <v>58</v>
      </c>
      <c r="G23" s="24">
        <f>F23-E23</f>
        <v>0</v>
      </c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0"/>
      <c r="F24" s="74"/>
      <c r="G24" s="81">
        <v>0</v>
      </c>
    </row>
    <row r="25" spans="1:7" ht="37.5" x14ac:dyDescent="0.2">
      <c r="A25" s="17" t="s">
        <v>166</v>
      </c>
      <c r="B25" s="19" t="s">
        <v>125</v>
      </c>
      <c r="C25" s="18"/>
      <c r="D25" s="18"/>
      <c r="E25" s="80">
        <v>0</v>
      </c>
      <c r="F25" s="74">
        <v>0</v>
      </c>
      <c r="G25" s="81">
        <v>0</v>
      </c>
    </row>
    <row r="26" spans="1:7" ht="17.25" customHeight="1" x14ac:dyDescent="0.2">
      <c r="A26" s="17" t="s">
        <v>167</v>
      </c>
      <c r="B26" s="19" t="s">
        <v>126</v>
      </c>
      <c r="C26" s="18"/>
      <c r="D26" s="18">
        <v>66</v>
      </c>
      <c r="E26" s="80">
        <v>0</v>
      </c>
      <c r="F26" s="74">
        <v>0</v>
      </c>
      <c r="G26" s="81">
        <v>0</v>
      </c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0">
        <v>150</v>
      </c>
      <c r="F27" s="74">
        <v>150</v>
      </c>
      <c r="G27" s="24">
        <f>F27-E27</f>
        <v>0</v>
      </c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0">
        <v>0</v>
      </c>
      <c r="F28" s="74">
        <v>0</v>
      </c>
      <c r="G28" s="81">
        <v>0</v>
      </c>
    </row>
    <row r="29" spans="1:7" ht="16.5" customHeight="1" x14ac:dyDescent="0.2">
      <c r="A29" s="17" t="s">
        <v>182</v>
      </c>
      <c r="B29" s="19" t="s">
        <v>183</v>
      </c>
      <c r="C29" s="18">
        <v>2321.5</v>
      </c>
      <c r="D29" s="18">
        <v>3092</v>
      </c>
      <c r="E29" s="80">
        <v>600</v>
      </c>
      <c r="F29" s="74">
        <v>1800</v>
      </c>
      <c r="G29" s="24">
        <f>F29-E29</f>
        <v>1200</v>
      </c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0"/>
      <c r="G30" s="81"/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0"/>
      <c r="G31" s="81"/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0"/>
      <c r="G32" s="81"/>
    </row>
    <row r="33" spans="1:7" ht="18.75" x14ac:dyDescent="0.2">
      <c r="A33" s="21" t="s">
        <v>168</v>
      </c>
      <c r="B33" s="22" t="s">
        <v>9</v>
      </c>
      <c r="C33" s="23" t="e">
        <f>C34</f>
        <v>#REF!</v>
      </c>
      <c r="D33" s="23" t="e">
        <f>D34</f>
        <v>#REF!</v>
      </c>
      <c r="E33" s="24">
        <f>E35+E37+E65+E92</f>
        <v>21738.7</v>
      </c>
      <c r="F33" s="24">
        <f>F35+F37+F65+F92</f>
        <v>25257.3</v>
      </c>
      <c r="G33" s="24">
        <f>F33-E33</f>
        <v>3518.5999999999985</v>
      </c>
    </row>
    <row r="34" spans="1:7" ht="37.5" x14ac:dyDescent="0.2">
      <c r="A34" s="21" t="s">
        <v>169</v>
      </c>
      <c r="B34" s="25" t="s">
        <v>10</v>
      </c>
      <c r="C34" s="26" t="e">
        <f>SUM(C35,C37,C65,C92,C106)</f>
        <v>#REF!</v>
      </c>
      <c r="D34" s="26" t="e">
        <f>SUM(D35,D37,D65,D92,D106,D109)</f>
        <v>#REF!</v>
      </c>
      <c r="E34" s="27"/>
      <c r="F34" s="74"/>
      <c r="G34" s="81"/>
    </row>
    <row r="35" spans="1:7" ht="18.75" x14ac:dyDescent="0.3">
      <c r="A35" s="28" t="s">
        <v>170</v>
      </c>
      <c r="B35" s="29" t="s">
        <v>6</v>
      </c>
      <c r="C35" s="30" t="e">
        <f>C36+#REF!</f>
        <v>#REF!</v>
      </c>
      <c r="D35" s="30" t="e">
        <f>D36+#REF!</f>
        <v>#REF!</v>
      </c>
      <c r="E35" s="49">
        <f>E36</f>
        <v>1757</v>
      </c>
      <c r="F35" s="49">
        <f>F36</f>
        <v>1757</v>
      </c>
      <c r="G35" s="24">
        <f>F35-E35</f>
        <v>0</v>
      </c>
    </row>
    <row r="36" spans="1:7" ht="37.5" x14ac:dyDescent="0.3">
      <c r="A36" s="31" t="s">
        <v>172</v>
      </c>
      <c r="B36" s="32" t="s">
        <v>115</v>
      </c>
      <c r="C36" s="33">
        <v>88588</v>
      </c>
      <c r="D36" s="33">
        <v>88588</v>
      </c>
      <c r="E36" s="64">
        <v>1757</v>
      </c>
      <c r="F36" s="79">
        <v>1757</v>
      </c>
      <c r="G36" s="24">
        <f>F36-E36</f>
        <v>0</v>
      </c>
    </row>
    <row r="37" spans="1:7" ht="26.25" customHeight="1" x14ac:dyDescent="0.2">
      <c r="A37" s="35" t="s">
        <v>171</v>
      </c>
      <c r="B37" s="36" t="s">
        <v>30</v>
      </c>
      <c r="C37" s="37">
        <f>SUM(C38:C46,C53:C57)</f>
        <v>55763.100000000006</v>
      </c>
      <c r="D37" s="37">
        <f>SUM(D38:D46,D53:D57)</f>
        <v>54824.4</v>
      </c>
      <c r="E37" s="38">
        <f>E46+E57</f>
        <v>0</v>
      </c>
      <c r="F37" s="76">
        <f>F46+F57</f>
        <v>0</v>
      </c>
      <c r="G37" s="24">
        <f>F37-E37</f>
        <v>0</v>
      </c>
    </row>
    <row r="38" spans="1:7" ht="0.75" hidden="1" customHeight="1" x14ac:dyDescent="0.2">
      <c r="A38" s="39" t="s">
        <v>12</v>
      </c>
      <c r="B38" s="40" t="s">
        <v>31</v>
      </c>
      <c r="C38" s="41"/>
      <c r="D38" s="41"/>
      <c r="E38" s="43"/>
      <c r="F38" s="74"/>
      <c r="G38" s="81"/>
    </row>
    <row r="39" spans="1:7" ht="20.25" hidden="1" customHeight="1" x14ac:dyDescent="0.2">
      <c r="A39" s="42" t="s">
        <v>13</v>
      </c>
      <c r="B39" s="40" t="s">
        <v>32</v>
      </c>
      <c r="C39" s="41">
        <v>349.6</v>
      </c>
      <c r="D39" s="41">
        <v>75.5</v>
      </c>
      <c r="E39" s="43"/>
      <c r="F39" s="74"/>
      <c r="G39" s="81"/>
    </row>
    <row r="40" spans="1:7" ht="32.25" hidden="1" customHeight="1" x14ac:dyDescent="0.2">
      <c r="A40" s="42" t="s">
        <v>84</v>
      </c>
      <c r="B40" s="40" t="s">
        <v>85</v>
      </c>
      <c r="C40" s="41">
        <v>17879.5</v>
      </c>
      <c r="D40" s="41">
        <v>17879.5</v>
      </c>
      <c r="E40" s="43"/>
      <c r="F40" s="74"/>
      <c r="G40" s="81"/>
    </row>
    <row r="41" spans="1:7" ht="6" hidden="1" customHeight="1" x14ac:dyDescent="0.2">
      <c r="A41" s="42" t="s">
        <v>34</v>
      </c>
      <c r="B41" s="40" t="s">
        <v>33</v>
      </c>
      <c r="C41" s="41"/>
      <c r="D41" s="41"/>
      <c r="E41" s="43"/>
      <c r="F41" s="74"/>
      <c r="G41" s="81"/>
    </row>
    <row r="42" spans="1:7" ht="21" hidden="1" customHeight="1" x14ac:dyDescent="0.2">
      <c r="A42" s="42"/>
      <c r="B42" s="40"/>
      <c r="C42" s="41"/>
      <c r="D42" s="41"/>
      <c r="E42" s="43"/>
      <c r="F42" s="74"/>
      <c r="G42" s="81"/>
    </row>
    <row r="43" spans="1:7" ht="0.75" customHeight="1" x14ac:dyDescent="0.2">
      <c r="A43" s="42" t="s">
        <v>36</v>
      </c>
      <c r="B43" s="40" t="s">
        <v>35</v>
      </c>
      <c r="C43" s="41">
        <v>2700</v>
      </c>
      <c r="D43" s="41">
        <v>2329.4</v>
      </c>
      <c r="E43" s="43"/>
      <c r="F43" s="74"/>
      <c r="G43" s="81"/>
    </row>
    <row r="44" spans="1:7" ht="2.25" hidden="1" customHeight="1" x14ac:dyDescent="0.2">
      <c r="A44" s="42" t="s">
        <v>38</v>
      </c>
      <c r="B44" s="40" t="s">
        <v>37</v>
      </c>
      <c r="C44" s="41">
        <v>7553</v>
      </c>
      <c r="D44" s="41">
        <v>7553</v>
      </c>
      <c r="E44" s="43"/>
      <c r="F44" s="74"/>
      <c r="G44" s="81"/>
    </row>
    <row r="45" spans="1:7" ht="30.75" hidden="1" customHeight="1" x14ac:dyDescent="0.2">
      <c r="A45" s="42" t="s">
        <v>20</v>
      </c>
      <c r="B45" s="40" t="s">
        <v>39</v>
      </c>
      <c r="C45" s="41">
        <v>9432.9</v>
      </c>
      <c r="D45" s="41">
        <v>9432.9</v>
      </c>
      <c r="E45" s="43"/>
      <c r="F45" s="74"/>
      <c r="G45" s="81"/>
    </row>
    <row r="46" spans="1:7" ht="33.75" customHeight="1" x14ac:dyDescent="0.2">
      <c r="A46" s="42" t="s">
        <v>173</v>
      </c>
      <c r="B46" s="40" t="s">
        <v>128</v>
      </c>
      <c r="C46" s="41">
        <v>14087.3</v>
      </c>
      <c r="D46" s="41">
        <v>13997</v>
      </c>
      <c r="E46" s="43">
        <f>E50+E51</f>
        <v>0</v>
      </c>
      <c r="F46" s="77">
        <f>F50+F51</f>
        <v>0</v>
      </c>
      <c r="G46" s="24">
        <f>F46-E46</f>
        <v>0</v>
      </c>
    </row>
    <row r="47" spans="1:7" ht="20.25" hidden="1" customHeight="1" x14ac:dyDescent="0.2">
      <c r="A47" s="42"/>
      <c r="B47" s="44" t="s">
        <v>40</v>
      </c>
      <c r="C47" s="41">
        <v>6268</v>
      </c>
      <c r="D47" s="41">
        <v>6177.7</v>
      </c>
      <c r="E47" s="43"/>
      <c r="F47" s="74"/>
      <c r="G47" s="81"/>
    </row>
    <row r="48" spans="1:7" ht="36.75" hidden="1" customHeight="1" x14ac:dyDescent="0.2">
      <c r="A48" s="45"/>
      <c r="B48" s="46" t="s">
        <v>86</v>
      </c>
      <c r="C48" s="41">
        <v>4719.3</v>
      </c>
      <c r="D48" s="41">
        <v>4719.3</v>
      </c>
      <c r="E48" s="43"/>
      <c r="F48" s="74"/>
      <c r="G48" s="81"/>
    </row>
    <row r="49" spans="1:9" ht="23.25" hidden="1" customHeight="1" x14ac:dyDescent="0.2">
      <c r="A49" s="45"/>
      <c r="B49" s="46" t="s">
        <v>76</v>
      </c>
      <c r="C49" s="41"/>
      <c r="D49" s="41"/>
      <c r="E49" s="43"/>
      <c r="F49" s="74"/>
      <c r="G49" s="81"/>
    </row>
    <row r="50" spans="1:9" ht="21.75" customHeight="1" x14ac:dyDescent="0.2">
      <c r="A50" s="45"/>
      <c r="B50" s="46"/>
      <c r="C50" s="41">
        <v>2450</v>
      </c>
      <c r="D50" s="41">
        <v>2450</v>
      </c>
      <c r="E50" s="43"/>
      <c r="F50" s="77"/>
      <c r="G50" s="24"/>
    </row>
    <row r="51" spans="1:9" ht="38.25" customHeight="1" x14ac:dyDescent="0.2">
      <c r="A51" s="42" t="s">
        <v>173</v>
      </c>
      <c r="B51" s="46" t="s">
        <v>158</v>
      </c>
      <c r="C51" s="41">
        <v>650</v>
      </c>
      <c r="D51" s="41">
        <v>650</v>
      </c>
      <c r="E51" s="43">
        <v>0</v>
      </c>
      <c r="F51" s="77">
        <v>0</v>
      </c>
      <c r="G51" s="24">
        <f>F51-E51</f>
        <v>0</v>
      </c>
    </row>
    <row r="52" spans="1:9" ht="21" hidden="1" customHeight="1" x14ac:dyDescent="0.2">
      <c r="A52" s="45"/>
      <c r="B52" s="46" t="s">
        <v>92</v>
      </c>
      <c r="C52" s="41"/>
      <c r="D52" s="41"/>
      <c r="E52" s="43"/>
      <c r="F52" s="74"/>
      <c r="G52" s="81"/>
    </row>
    <row r="53" spans="1:9" ht="37.5" hidden="1" customHeight="1" x14ac:dyDescent="0.2">
      <c r="A53" s="42" t="s">
        <v>43</v>
      </c>
      <c r="B53" s="40" t="s">
        <v>42</v>
      </c>
      <c r="C53" s="41">
        <v>2217.3000000000002</v>
      </c>
      <c r="D53" s="41">
        <v>2015.7</v>
      </c>
      <c r="E53" s="43"/>
      <c r="F53" s="74"/>
      <c r="G53" s="81"/>
      <c r="I53" s="61"/>
    </row>
    <row r="54" spans="1:9" ht="0.75" customHeight="1" x14ac:dyDescent="0.2">
      <c r="A54" s="42"/>
      <c r="B54" s="44" t="s">
        <v>98</v>
      </c>
      <c r="C54" s="41"/>
      <c r="D54" s="41"/>
      <c r="E54" s="43"/>
      <c r="F54" s="74"/>
      <c r="G54" s="81"/>
    </row>
    <row r="55" spans="1:9" ht="2.25" hidden="1" customHeight="1" x14ac:dyDescent="0.2">
      <c r="A55" s="42"/>
      <c r="B55" s="40" t="s">
        <v>42</v>
      </c>
      <c r="C55" s="41"/>
      <c r="D55" s="41"/>
      <c r="E55" s="43"/>
      <c r="F55" s="74"/>
      <c r="G55" s="81"/>
    </row>
    <row r="56" spans="1:9" ht="27" hidden="1" customHeight="1" x14ac:dyDescent="0.2">
      <c r="A56" s="42"/>
      <c r="B56" s="40"/>
      <c r="C56" s="41"/>
      <c r="D56" s="41"/>
      <c r="E56" s="43"/>
      <c r="F56" s="74"/>
      <c r="G56" s="81"/>
    </row>
    <row r="57" spans="1:9" ht="33.75" customHeight="1" x14ac:dyDescent="0.2">
      <c r="A57" s="39" t="s">
        <v>174</v>
      </c>
      <c r="B57" s="47" t="s">
        <v>117</v>
      </c>
      <c r="C57" s="41">
        <v>1543.5</v>
      </c>
      <c r="D57" s="41">
        <v>1541.4</v>
      </c>
      <c r="E57" s="43">
        <v>0</v>
      </c>
      <c r="F57" s="77">
        <v>0</v>
      </c>
      <c r="G57" s="24">
        <f>F57-E57</f>
        <v>0</v>
      </c>
    </row>
    <row r="58" spans="1:9" ht="18" hidden="1" customHeight="1" x14ac:dyDescent="0.2">
      <c r="A58" s="39"/>
      <c r="B58" s="46" t="s">
        <v>87</v>
      </c>
      <c r="C58" s="41">
        <v>700</v>
      </c>
      <c r="D58" s="41">
        <v>697.9</v>
      </c>
      <c r="E58" s="43"/>
      <c r="F58" s="74"/>
      <c r="G58" s="81"/>
    </row>
    <row r="59" spans="1:9" ht="18" hidden="1" customHeight="1" x14ac:dyDescent="0.2">
      <c r="A59" s="39"/>
      <c r="B59" s="46" t="s">
        <v>88</v>
      </c>
      <c r="C59" s="41"/>
      <c r="D59" s="41"/>
      <c r="E59" s="43"/>
      <c r="F59" s="74"/>
      <c r="G59" s="81"/>
    </row>
    <row r="60" spans="1:9" ht="18.75" hidden="1" customHeight="1" x14ac:dyDescent="0.2">
      <c r="A60" s="39"/>
      <c r="B60" s="46" t="s">
        <v>96</v>
      </c>
      <c r="C60" s="41"/>
      <c r="D60" s="41"/>
      <c r="E60" s="43"/>
      <c r="F60" s="74"/>
      <c r="G60" s="81"/>
    </row>
    <row r="61" spans="1:9" ht="18.75" hidden="1" customHeight="1" x14ac:dyDescent="0.2">
      <c r="A61" s="39"/>
      <c r="B61" s="46" t="s">
        <v>89</v>
      </c>
      <c r="C61" s="41">
        <v>478.5</v>
      </c>
      <c r="D61" s="41">
        <v>478.5</v>
      </c>
      <c r="E61" s="43"/>
      <c r="F61" s="74"/>
      <c r="G61" s="81"/>
    </row>
    <row r="62" spans="1:9" ht="17.25" hidden="1" customHeight="1" x14ac:dyDescent="0.2">
      <c r="A62" s="39"/>
      <c r="B62" s="46" t="s">
        <v>44</v>
      </c>
      <c r="C62" s="41"/>
      <c r="D62" s="41"/>
      <c r="E62" s="43"/>
      <c r="F62" s="74"/>
      <c r="G62" s="81"/>
    </row>
    <row r="63" spans="1:9" ht="15" hidden="1" customHeight="1" x14ac:dyDescent="0.2">
      <c r="A63" s="45"/>
      <c r="B63" s="46" t="s">
        <v>102</v>
      </c>
      <c r="C63" s="41">
        <v>12</v>
      </c>
      <c r="D63" s="41">
        <v>12</v>
      </c>
      <c r="E63" s="43"/>
      <c r="F63" s="74"/>
      <c r="G63" s="81"/>
    </row>
    <row r="64" spans="1:9" ht="18.75" hidden="1" customHeight="1" x14ac:dyDescent="0.2">
      <c r="A64" s="45"/>
      <c r="B64" s="46" t="s">
        <v>99</v>
      </c>
      <c r="C64" s="41">
        <v>353</v>
      </c>
      <c r="D64" s="41">
        <v>353</v>
      </c>
      <c r="E64" s="43"/>
      <c r="F64" s="74"/>
      <c r="G64" s="81"/>
    </row>
    <row r="65" spans="1:7" ht="20.100000000000001" customHeight="1" x14ac:dyDescent="0.2">
      <c r="A65" s="35" t="s">
        <v>175</v>
      </c>
      <c r="B65" s="48" t="s">
        <v>45</v>
      </c>
      <c r="C65" s="30">
        <f>SUM(C67:C73,C89:C91)</f>
        <v>260321.00000000003</v>
      </c>
      <c r="D65" s="30">
        <f>SUM(D67:D73,D89:D91)</f>
        <v>259741.1</v>
      </c>
      <c r="E65" s="49">
        <f>E73</f>
        <v>0</v>
      </c>
      <c r="F65" s="75">
        <f>F73</f>
        <v>0</v>
      </c>
      <c r="G65" s="24">
        <f>F65-E65</f>
        <v>0</v>
      </c>
    </row>
    <row r="66" spans="1:7" ht="32.25" hidden="1" customHeight="1" x14ac:dyDescent="0.2">
      <c r="A66" s="39" t="s">
        <v>77</v>
      </c>
      <c r="B66" s="40" t="s">
        <v>78</v>
      </c>
      <c r="C66" s="30"/>
      <c r="D66" s="30"/>
      <c r="E66" s="58"/>
      <c r="F66" s="74"/>
      <c r="G66" s="81"/>
    </row>
    <row r="67" spans="1:7" ht="49.5" customHeight="1" x14ac:dyDescent="0.2">
      <c r="A67" s="42" t="s">
        <v>176</v>
      </c>
      <c r="B67" s="47" t="s">
        <v>118</v>
      </c>
      <c r="C67" s="51">
        <v>2138.6999999999998</v>
      </c>
      <c r="D67" s="51">
        <v>2138.6999999999998</v>
      </c>
      <c r="E67" s="50"/>
      <c r="F67" s="74"/>
      <c r="G67" s="81"/>
    </row>
    <row r="68" spans="1:7" ht="54.75" hidden="1" customHeight="1" x14ac:dyDescent="0.2">
      <c r="A68" s="42" t="s">
        <v>48</v>
      </c>
      <c r="B68" s="40" t="s">
        <v>47</v>
      </c>
      <c r="C68" s="51"/>
      <c r="D68" s="51"/>
      <c r="E68" s="50"/>
      <c r="F68" s="74"/>
      <c r="G68" s="81"/>
    </row>
    <row r="69" spans="1:7" ht="55.5" customHeight="1" x14ac:dyDescent="0.2">
      <c r="A69" s="42" t="s">
        <v>177</v>
      </c>
      <c r="B69" s="40" t="s">
        <v>119</v>
      </c>
      <c r="C69" s="51">
        <v>921.2</v>
      </c>
      <c r="D69" s="51">
        <v>921.2</v>
      </c>
      <c r="E69" s="50"/>
      <c r="F69" s="74"/>
      <c r="G69" s="81"/>
    </row>
    <row r="70" spans="1:7" ht="0.75" hidden="1" customHeight="1" x14ac:dyDescent="0.2">
      <c r="A70" s="42" t="s">
        <v>50</v>
      </c>
      <c r="B70" s="40" t="s">
        <v>49</v>
      </c>
      <c r="C70" s="51"/>
      <c r="D70" s="51"/>
      <c r="E70" s="50"/>
      <c r="F70" s="74"/>
      <c r="G70" s="81"/>
    </row>
    <row r="71" spans="1:7" ht="42.75" hidden="1" customHeight="1" x14ac:dyDescent="0.2">
      <c r="A71" s="42" t="s">
        <v>52</v>
      </c>
      <c r="B71" s="47" t="s">
        <v>51</v>
      </c>
      <c r="C71" s="51">
        <v>4735</v>
      </c>
      <c r="D71" s="51">
        <v>4482</v>
      </c>
      <c r="E71" s="50"/>
      <c r="F71" s="74"/>
      <c r="G71" s="81"/>
    </row>
    <row r="72" spans="1:7" ht="17.25" hidden="1" customHeight="1" x14ac:dyDescent="0.2">
      <c r="A72" s="62" t="s">
        <v>97</v>
      </c>
      <c r="B72" s="47"/>
      <c r="C72" s="51"/>
      <c r="D72" s="51"/>
      <c r="E72" s="50"/>
      <c r="F72" s="74"/>
      <c r="G72" s="81"/>
    </row>
    <row r="73" spans="1:7" ht="56.25" customHeight="1" x14ac:dyDescent="0.2">
      <c r="A73" s="52" t="s">
        <v>178</v>
      </c>
      <c r="B73" s="53" t="s">
        <v>120</v>
      </c>
      <c r="C73" s="30">
        <v>242005.2</v>
      </c>
      <c r="D73" s="30">
        <v>241678.3</v>
      </c>
      <c r="E73" s="70">
        <f>E81</f>
        <v>0</v>
      </c>
      <c r="F73" s="75">
        <f>F81</f>
        <v>0</v>
      </c>
      <c r="G73" s="24">
        <f>F73-E73</f>
        <v>0</v>
      </c>
    </row>
    <row r="74" spans="1:7" ht="42" hidden="1" customHeight="1" x14ac:dyDescent="0.2">
      <c r="A74" s="42"/>
      <c r="B74" s="46" t="s">
        <v>53</v>
      </c>
      <c r="C74" s="51">
        <v>4858</v>
      </c>
      <c r="D74" s="51">
        <v>4858</v>
      </c>
      <c r="E74" s="71"/>
      <c r="F74" s="74"/>
      <c r="G74" s="78"/>
    </row>
    <row r="75" spans="1:7" ht="44.25" hidden="1" customHeight="1" x14ac:dyDescent="0.2">
      <c r="A75" s="42"/>
      <c r="B75" s="44" t="s">
        <v>54</v>
      </c>
      <c r="C75" s="51">
        <v>139470</v>
      </c>
      <c r="D75" s="51">
        <v>139470</v>
      </c>
      <c r="E75" s="71"/>
      <c r="F75" s="74"/>
      <c r="G75" s="78"/>
    </row>
    <row r="76" spans="1:7" ht="46.5" hidden="1" customHeight="1" x14ac:dyDescent="0.2">
      <c r="A76" s="42"/>
      <c r="B76" s="46" t="s">
        <v>55</v>
      </c>
      <c r="C76" s="51">
        <v>36892</v>
      </c>
      <c r="D76" s="51">
        <v>36892</v>
      </c>
      <c r="E76" s="71"/>
      <c r="F76" s="74"/>
      <c r="G76" s="78"/>
    </row>
    <row r="77" spans="1:7" ht="66" hidden="1" customHeight="1" x14ac:dyDescent="0.2">
      <c r="A77" s="42"/>
      <c r="B77" s="46" t="s">
        <v>56</v>
      </c>
      <c r="C77" s="51">
        <v>49258.2</v>
      </c>
      <c r="D77" s="51">
        <v>49258.2</v>
      </c>
      <c r="E77" s="71"/>
      <c r="F77" s="74"/>
      <c r="G77" s="78"/>
    </row>
    <row r="78" spans="1:7" ht="36.75" hidden="1" customHeight="1" x14ac:dyDescent="0.2">
      <c r="A78" s="42"/>
      <c r="B78" s="46" t="s">
        <v>57</v>
      </c>
      <c r="C78" s="51"/>
      <c r="D78" s="51"/>
      <c r="E78" s="71"/>
      <c r="F78" s="74"/>
      <c r="G78" s="78"/>
    </row>
    <row r="79" spans="1:7" ht="37.5" hidden="1" x14ac:dyDescent="0.2">
      <c r="A79" s="42"/>
      <c r="B79" s="46" t="s">
        <v>58</v>
      </c>
      <c r="C79" s="51">
        <v>557.9</v>
      </c>
      <c r="D79" s="51">
        <v>557.9</v>
      </c>
      <c r="E79" s="71"/>
      <c r="F79" s="74"/>
      <c r="G79" s="78"/>
    </row>
    <row r="80" spans="1:7" ht="37.5" hidden="1" customHeight="1" x14ac:dyDescent="0.2">
      <c r="A80" s="42"/>
      <c r="B80" s="46" t="s">
        <v>59</v>
      </c>
      <c r="C80" s="51">
        <v>441</v>
      </c>
      <c r="D80" s="51">
        <v>441</v>
      </c>
      <c r="E80" s="71"/>
      <c r="F80" s="74"/>
      <c r="G80" s="78"/>
    </row>
    <row r="81" spans="1:7" ht="36" customHeight="1" x14ac:dyDescent="0.2">
      <c r="A81" s="42"/>
      <c r="B81" s="46" t="s">
        <v>60</v>
      </c>
      <c r="C81" s="51">
        <v>189</v>
      </c>
      <c r="D81" s="51">
        <v>189</v>
      </c>
      <c r="E81" s="71"/>
      <c r="F81" s="74"/>
      <c r="G81" s="81"/>
    </row>
    <row r="82" spans="1:7" ht="23.25" hidden="1" customHeight="1" x14ac:dyDescent="0.2">
      <c r="A82" s="42"/>
      <c r="B82" s="54" t="s">
        <v>61</v>
      </c>
      <c r="C82" s="51">
        <v>0.1</v>
      </c>
      <c r="D82" s="51"/>
      <c r="E82" s="71"/>
      <c r="F82" s="74"/>
      <c r="G82" s="81"/>
    </row>
    <row r="83" spans="1:7" ht="56.25" hidden="1" customHeight="1" x14ac:dyDescent="0.2">
      <c r="A83" s="42"/>
      <c r="B83" s="46" t="s">
        <v>62</v>
      </c>
      <c r="C83" s="51">
        <v>564</v>
      </c>
      <c r="D83" s="51">
        <v>564</v>
      </c>
      <c r="E83" s="71"/>
      <c r="F83" s="74"/>
      <c r="G83" s="81"/>
    </row>
    <row r="84" spans="1:7" ht="58.5" hidden="1" customHeight="1" x14ac:dyDescent="0.2">
      <c r="A84" s="42"/>
      <c r="B84" s="46" t="s">
        <v>63</v>
      </c>
      <c r="C84" s="51">
        <v>1650</v>
      </c>
      <c r="D84" s="51">
        <v>1474</v>
      </c>
      <c r="E84" s="71"/>
      <c r="F84" s="74"/>
      <c r="G84" s="81"/>
    </row>
    <row r="85" spans="1:7" ht="1.5" hidden="1" customHeight="1" x14ac:dyDescent="0.2">
      <c r="A85" s="42"/>
      <c r="B85" s="46" t="s">
        <v>73</v>
      </c>
      <c r="C85" s="51">
        <v>154</v>
      </c>
      <c r="D85" s="51">
        <v>4.9000000000000004</v>
      </c>
      <c r="E85" s="71"/>
      <c r="F85" s="74"/>
      <c r="G85" s="81"/>
    </row>
    <row r="86" spans="1:7" ht="36.75" hidden="1" customHeight="1" x14ac:dyDescent="0.2">
      <c r="A86" s="42"/>
      <c r="B86" s="46" t="s">
        <v>74</v>
      </c>
      <c r="C86" s="51">
        <v>59.1</v>
      </c>
      <c r="D86" s="51">
        <v>59.1</v>
      </c>
      <c r="E86" s="71"/>
      <c r="F86" s="74"/>
      <c r="G86" s="81"/>
    </row>
    <row r="87" spans="1:7" ht="54.75" hidden="1" customHeight="1" x14ac:dyDescent="0.2">
      <c r="A87" s="42"/>
      <c r="B87" s="46" t="s">
        <v>94</v>
      </c>
      <c r="C87" s="51">
        <v>7910.1</v>
      </c>
      <c r="D87" s="51">
        <v>7910.1</v>
      </c>
      <c r="E87" s="71"/>
      <c r="F87" s="74"/>
      <c r="G87" s="81"/>
    </row>
    <row r="88" spans="1:7" ht="85.5" hidden="1" customHeight="1" x14ac:dyDescent="0.2">
      <c r="A88" s="42"/>
      <c r="B88" s="46" t="s">
        <v>101</v>
      </c>
      <c r="C88" s="51">
        <v>2402.6</v>
      </c>
      <c r="D88" s="51">
        <v>1964.9</v>
      </c>
      <c r="E88" s="71"/>
      <c r="F88" s="74"/>
      <c r="G88" s="81"/>
    </row>
    <row r="89" spans="1:7" ht="0.75" hidden="1" customHeight="1" x14ac:dyDescent="0.2">
      <c r="A89" s="42" t="s">
        <v>64</v>
      </c>
      <c r="B89" s="47" t="s">
        <v>95</v>
      </c>
      <c r="C89" s="51">
        <v>5380</v>
      </c>
      <c r="D89" s="51">
        <v>5380</v>
      </c>
      <c r="E89" s="71"/>
      <c r="F89" s="74"/>
      <c r="G89" s="81"/>
    </row>
    <row r="90" spans="1:7" ht="27" hidden="1" customHeight="1" x14ac:dyDescent="0.2">
      <c r="A90" s="42" t="s">
        <v>68</v>
      </c>
      <c r="B90" s="47" t="s">
        <v>69</v>
      </c>
      <c r="C90" s="51">
        <v>4224.7</v>
      </c>
      <c r="D90" s="51">
        <v>4224.7</v>
      </c>
      <c r="E90" s="71"/>
      <c r="F90" s="74"/>
      <c r="G90" s="81"/>
    </row>
    <row r="91" spans="1:7" ht="0.75" hidden="1" customHeight="1" x14ac:dyDescent="0.2">
      <c r="A91" s="42" t="s">
        <v>70</v>
      </c>
      <c r="B91" s="47" t="s">
        <v>103</v>
      </c>
      <c r="C91" s="51">
        <v>916.2</v>
      </c>
      <c r="D91" s="51">
        <v>916.2</v>
      </c>
      <c r="E91" s="71"/>
      <c r="F91" s="74"/>
      <c r="G91" s="81"/>
    </row>
    <row r="92" spans="1:7" ht="30" customHeight="1" x14ac:dyDescent="0.2">
      <c r="A92" s="55" t="s">
        <v>179</v>
      </c>
      <c r="B92" s="36" t="s">
        <v>65</v>
      </c>
      <c r="C92" s="30">
        <f>C93+C96</f>
        <v>22217.5</v>
      </c>
      <c r="D92" s="30">
        <f>D93+D96</f>
        <v>18239.5</v>
      </c>
      <c r="E92" s="70">
        <f>E96</f>
        <v>19981.7</v>
      </c>
      <c r="F92" s="70">
        <f>F96</f>
        <v>23500.3</v>
      </c>
      <c r="G92" s="24">
        <f>F92-E92</f>
        <v>3518.5999999999985</v>
      </c>
    </row>
    <row r="93" spans="1:7" ht="73.5" customHeight="1" x14ac:dyDescent="0.2">
      <c r="A93" s="56" t="s">
        <v>180</v>
      </c>
      <c r="B93" s="40" t="s">
        <v>109</v>
      </c>
      <c r="C93" s="51">
        <v>4111.5</v>
      </c>
      <c r="D93" s="51">
        <v>4107.8</v>
      </c>
      <c r="E93" s="71"/>
      <c r="F93" s="74"/>
      <c r="G93" s="81"/>
    </row>
    <row r="94" spans="1:7" ht="0.75" hidden="1" customHeight="1" x14ac:dyDescent="0.2">
      <c r="A94" s="56"/>
      <c r="B94" s="63"/>
      <c r="C94" s="51">
        <v>4111.6000000000004</v>
      </c>
      <c r="D94" s="51">
        <v>4107.8</v>
      </c>
      <c r="E94" s="71"/>
      <c r="F94" s="74"/>
      <c r="G94" s="81"/>
    </row>
    <row r="95" spans="1:7" ht="18.75" hidden="1" x14ac:dyDescent="0.2">
      <c r="A95" s="56"/>
      <c r="B95" s="46"/>
      <c r="C95" s="51"/>
      <c r="D95" s="51"/>
      <c r="E95" s="71"/>
      <c r="F95" s="74"/>
      <c r="G95" s="81"/>
    </row>
    <row r="96" spans="1:7" ht="37.5" x14ac:dyDescent="0.2">
      <c r="A96" s="56" t="s">
        <v>181</v>
      </c>
      <c r="B96" s="40" t="s">
        <v>121</v>
      </c>
      <c r="C96" s="51">
        <v>18106</v>
      </c>
      <c r="D96" s="51">
        <v>14131.7</v>
      </c>
      <c r="E96" s="71">
        <f>E97+E98+E103+E105+E104</f>
        <v>19981.7</v>
      </c>
      <c r="F96" s="71">
        <f>F97+F98+F103+F105+F104</f>
        <v>23500.3</v>
      </c>
      <c r="G96" s="24">
        <f>F96-E96</f>
        <v>3518.5999999999985</v>
      </c>
    </row>
    <row r="97" spans="1:7" ht="24" customHeight="1" x14ac:dyDescent="0.2">
      <c r="A97" s="56"/>
      <c r="B97" s="44" t="s">
        <v>163</v>
      </c>
      <c r="C97" s="51">
        <v>1000</v>
      </c>
      <c r="D97" s="51">
        <v>1000</v>
      </c>
      <c r="E97" s="50">
        <v>8593.7000000000007</v>
      </c>
      <c r="F97" s="74">
        <v>10593.7</v>
      </c>
      <c r="G97" s="24">
        <f>F97-E97</f>
        <v>2000</v>
      </c>
    </row>
    <row r="98" spans="1:7" ht="22.5" customHeight="1" x14ac:dyDescent="0.2">
      <c r="A98" s="56"/>
      <c r="B98" s="44" t="s">
        <v>164</v>
      </c>
      <c r="C98" s="51"/>
      <c r="D98" s="51"/>
      <c r="E98" s="50">
        <v>9902</v>
      </c>
      <c r="F98" s="74">
        <v>9902</v>
      </c>
      <c r="G98" s="24">
        <f>F98-E98</f>
        <v>0</v>
      </c>
    </row>
    <row r="99" spans="1:7" ht="13.5" hidden="1" customHeight="1" x14ac:dyDescent="0.2">
      <c r="A99" s="56"/>
      <c r="B99" s="44" t="s">
        <v>93</v>
      </c>
      <c r="C99" s="51"/>
      <c r="D99" s="51"/>
      <c r="E99" s="50"/>
      <c r="F99" s="74"/>
      <c r="G99" s="81"/>
    </row>
    <row r="100" spans="1:7" ht="24" hidden="1" customHeight="1" x14ac:dyDescent="0.2">
      <c r="A100" s="56"/>
      <c r="B100" s="44" t="s">
        <v>90</v>
      </c>
      <c r="C100" s="51"/>
      <c r="D100" s="51"/>
      <c r="E100" s="50"/>
      <c r="F100" s="74"/>
      <c r="G100" s="81"/>
    </row>
    <row r="101" spans="1:7" ht="0.75" hidden="1" customHeight="1" x14ac:dyDescent="0.2">
      <c r="A101" s="56"/>
      <c r="B101" s="44" t="s">
        <v>66</v>
      </c>
      <c r="C101" s="51">
        <v>17106</v>
      </c>
      <c r="D101" s="51">
        <v>13131.7</v>
      </c>
      <c r="E101" s="50"/>
      <c r="F101" s="74"/>
      <c r="G101" s="81"/>
    </row>
    <row r="102" spans="1:7" ht="0.75" hidden="1" customHeight="1" x14ac:dyDescent="0.2">
      <c r="A102" s="56"/>
      <c r="B102" s="44" t="s">
        <v>100</v>
      </c>
      <c r="C102" s="51">
        <v>17106</v>
      </c>
      <c r="D102" s="51">
        <v>13131.7</v>
      </c>
      <c r="E102" s="50"/>
      <c r="F102" s="74"/>
      <c r="G102" s="81"/>
    </row>
    <row r="103" spans="1:7" ht="39.75" customHeight="1" x14ac:dyDescent="0.2">
      <c r="A103" s="56"/>
      <c r="B103" s="44" t="s">
        <v>190</v>
      </c>
      <c r="C103" s="51"/>
      <c r="D103" s="51"/>
      <c r="E103" s="50">
        <v>1196</v>
      </c>
      <c r="F103" s="74">
        <v>1842</v>
      </c>
      <c r="G103" s="24">
        <f>F103-E103</f>
        <v>646</v>
      </c>
    </row>
    <row r="104" spans="1:7" ht="28.5" customHeight="1" x14ac:dyDescent="0.2">
      <c r="A104" s="56"/>
      <c r="B104" s="44" t="s">
        <v>189</v>
      </c>
      <c r="C104" s="51"/>
      <c r="D104" s="51"/>
      <c r="E104" s="50">
        <v>290</v>
      </c>
      <c r="F104" s="74">
        <v>290</v>
      </c>
      <c r="G104" s="24">
        <f>F104-E104</f>
        <v>0</v>
      </c>
    </row>
    <row r="105" spans="1:7" ht="28.5" customHeight="1" x14ac:dyDescent="0.2">
      <c r="A105" s="56"/>
      <c r="B105" s="44" t="s">
        <v>188</v>
      </c>
      <c r="C105" s="51"/>
      <c r="D105" s="51"/>
      <c r="E105" s="50">
        <v>0</v>
      </c>
      <c r="F105" s="74">
        <v>872.6</v>
      </c>
      <c r="G105" s="24">
        <f>F105-E105</f>
        <v>872.6</v>
      </c>
    </row>
    <row r="106" spans="1:7" ht="24" customHeight="1" x14ac:dyDescent="0.3">
      <c r="A106" s="21"/>
      <c r="B106" s="12" t="s">
        <v>140</v>
      </c>
      <c r="C106" s="30">
        <v>200</v>
      </c>
      <c r="D106" s="30">
        <v>200</v>
      </c>
      <c r="E106" s="65">
        <f>E33+E13</f>
        <v>69436.100000000006</v>
      </c>
      <c r="F106" s="65">
        <f>F33+F13</f>
        <v>74154.7</v>
      </c>
      <c r="G106" s="24">
        <f>F106-E106</f>
        <v>4718.5999999999913</v>
      </c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1"/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1"/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1"/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1"/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1"/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1"/>
    </row>
    <row r="113" spans="1:7" ht="28.5" customHeight="1" x14ac:dyDescent="0.3">
      <c r="A113" s="12"/>
      <c r="B113" s="82" t="s">
        <v>162</v>
      </c>
      <c r="C113" s="13" t="e">
        <f>C13+C33</f>
        <v>#REF!</v>
      </c>
      <c r="D113" s="13" t="e">
        <f>D13+D33</f>
        <v>#REF!</v>
      </c>
      <c r="E113" s="65">
        <v>0</v>
      </c>
      <c r="F113" s="65">
        <v>-3012.2</v>
      </c>
      <c r="G113" s="24">
        <v>3012.2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E11:E12"/>
    <mergeCell ref="F11:F12"/>
    <mergeCell ref="A8:G8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5" t="s">
        <v>142</v>
      </c>
      <c r="B8" s="95"/>
      <c r="C8" s="95"/>
      <c r="D8" s="95"/>
      <c r="E8" s="95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6">
        <v>2019</v>
      </c>
    </row>
    <row r="12" spans="1:6" ht="18" customHeight="1" x14ac:dyDescent="0.2">
      <c r="A12" s="17" t="s">
        <v>1</v>
      </c>
      <c r="B12" s="90"/>
      <c r="C12" s="85"/>
      <c r="D12" s="85"/>
      <c r="E12" s="97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2019-05-28T09:35:48Z</cp:lastPrinted>
  <dcterms:created xsi:type="dcterms:W3CDTF">2003-01-08T04:30:11Z</dcterms:created>
  <dcterms:modified xsi:type="dcterms:W3CDTF">2024-10-02T02:35:24Z</dcterms:modified>
</cp:coreProperties>
</file>