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zikova\Desktop\сессия 25.09.2024 на сайт\Решение 119 от 25.09.2024 Об исполнении бюджета за 1 полугодие 2024\"/>
    </mc:Choice>
  </mc:AlternateContent>
  <bookViews>
    <workbookView xWindow="1116" yWindow="792" windowWidth="12120" windowHeight="8832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Лист1!$A$1:$H$114</definedName>
    <definedName name="_xlnm.Print_Area" localSheetId="1">'Лист1 (2)'!$A$1:$F$113</definedName>
  </definedNames>
  <calcPr calcId="152511"/>
</workbook>
</file>

<file path=xl/calcChain.xml><?xml version="1.0" encoding="utf-8"?>
<calcChain xmlns="http://schemas.openxmlformats.org/spreadsheetml/2006/main">
  <c r="G29" i="1" l="1"/>
  <c r="G27" i="1" l="1"/>
  <c r="G23" i="1"/>
  <c r="E98" i="1" l="1"/>
  <c r="G100" i="1"/>
  <c r="F98" i="1" l="1"/>
  <c r="G101" i="1"/>
  <c r="G99" i="1"/>
  <c r="G98" i="1" l="1"/>
  <c r="F20" i="1" l="1"/>
  <c r="F13" i="1" s="1"/>
  <c r="F94" i="1" l="1"/>
  <c r="E94" i="1"/>
  <c r="F75" i="1"/>
  <c r="F67" i="1" s="1"/>
  <c r="E75" i="1"/>
  <c r="E67" i="1" s="1"/>
  <c r="F58" i="1"/>
  <c r="F47" i="1"/>
  <c r="E47" i="1"/>
  <c r="F35" i="1"/>
  <c r="E35" i="1"/>
  <c r="E20" i="1"/>
  <c r="E13" i="1" s="1"/>
  <c r="F38" i="1" l="1"/>
  <c r="F33" i="1" s="1"/>
  <c r="E38" i="1"/>
  <c r="G17" i="1"/>
  <c r="G107" i="1"/>
  <c r="G108" i="1"/>
  <c r="G109" i="1"/>
  <c r="G110" i="1"/>
  <c r="G111" i="1"/>
  <c r="G112" i="1"/>
  <c r="G14" i="1"/>
  <c r="G15" i="1"/>
  <c r="G16" i="1"/>
  <c r="G22" i="1"/>
  <c r="G30" i="1"/>
  <c r="G31" i="1"/>
  <c r="G32" i="1"/>
  <c r="G36" i="1"/>
  <c r="G39" i="1"/>
  <c r="G40" i="1"/>
  <c r="G41" i="1"/>
  <c r="G42" i="1"/>
  <c r="G43" i="1"/>
  <c r="G45" i="1"/>
  <c r="G46" i="1"/>
  <c r="G48" i="1"/>
  <c r="G49" i="1"/>
  <c r="G50" i="1"/>
  <c r="G53" i="1"/>
  <c r="G54" i="1"/>
  <c r="G55" i="1"/>
  <c r="G56" i="1"/>
  <c r="G57" i="1"/>
  <c r="G59" i="1"/>
  <c r="G60" i="1"/>
  <c r="G62" i="1"/>
  <c r="G63" i="1"/>
  <c r="G64" i="1"/>
  <c r="G65" i="1"/>
  <c r="G66" i="1"/>
  <c r="G72" i="1"/>
  <c r="G73" i="1"/>
  <c r="G74" i="1"/>
  <c r="E33" i="1" l="1"/>
  <c r="F107" i="4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C38" i="4"/>
  <c r="E35" i="4"/>
  <c r="F35" i="4" s="1"/>
  <c r="D35" i="4"/>
  <c r="C35" i="4"/>
  <c r="E20" i="4"/>
  <c r="F20" i="4" s="1"/>
  <c r="C14" i="4"/>
  <c r="D13" i="4"/>
  <c r="C13" i="4"/>
  <c r="D34" i="4" l="1"/>
  <c r="D33" i="4" s="1"/>
  <c r="C34" i="4"/>
  <c r="C33" i="4" s="1"/>
  <c r="C113" i="4" s="1"/>
  <c r="E13" i="4"/>
  <c r="F13" i="4" s="1"/>
  <c r="D114" i="4"/>
  <c r="F61" i="4"/>
  <c r="F76" i="4"/>
  <c r="E38" i="4"/>
  <c r="D113" i="4"/>
  <c r="C114" i="4"/>
  <c r="E33" i="4" l="1"/>
  <c r="F38" i="4"/>
  <c r="G35" i="1"/>
  <c r="D67" i="1"/>
  <c r="D35" i="1"/>
  <c r="D38" i="1"/>
  <c r="D94" i="1"/>
  <c r="D13" i="1"/>
  <c r="C67" i="1"/>
  <c r="C35" i="1"/>
  <c r="C38" i="1"/>
  <c r="C94" i="1"/>
  <c r="C13" i="1"/>
  <c r="C14" i="1"/>
  <c r="D34" i="1" l="1"/>
  <c r="D33" i="1" s="1"/>
  <c r="G13" i="1"/>
  <c r="G20" i="1"/>
  <c r="D114" i="1"/>
  <c r="E113" i="4"/>
  <c r="F113" i="4" s="1"/>
  <c r="F33" i="4"/>
  <c r="D115" i="1"/>
  <c r="C34" i="1"/>
  <c r="C33" i="1" s="1"/>
  <c r="C114" i="1" s="1"/>
  <c r="C115" i="1" l="1"/>
  <c r="G33" i="1"/>
</calcChain>
</file>

<file path=xl/sharedStrings.xml><?xml version="1.0" encoding="utf-8"?>
<sst xmlns="http://schemas.openxmlformats.org/spreadsheetml/2006/main" count="328" uniqueCount="193">
  <si>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</si>
  <si>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</si>
  <si>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</si>
  <si>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</si>
  <si>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</si>
  <si>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</si>
  <si>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</si>
  <si>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</si>
  <si>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</si>
  <si>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</si>
  <si>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</si>
  <si>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</si>
  <si>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</si>
  <si>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</si>
  <si>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</si>
  <si>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</si>
  <si>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</si>
  <si>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</si>
  <si>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</si>
  <si>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</si>
  <si>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</si>
  <si>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</si>
  <si>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</si>
  <si>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</si>
  <si>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</si>
  <si>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</si>
  <si>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</si>
  <si>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</si>
  <si>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</si>
  <si>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</si>
  <si>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</si>
  <si>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</si>
  <si>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</si>
  <si>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</si>
  <si>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</si>
  <si>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</si>
  <si>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</si>
  <si>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</si>
  <si>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</si>
  <si>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</si>
  <si>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</si>
  <si>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</si>
  <si>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</si>
  <si>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</si>
  <si>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</si>
  <si>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</si>
  <si>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</si>
  <si>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</si>
  <si>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</si>
  <si>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</si>
  <si>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</si>
  <si>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</si>
  <si>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</si>
  <si>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</si>
  <si>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</si>
  <si>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</si>
  <si>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</si>
  <si>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</si>
  <si>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</si>
  <si>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</si>
  <si>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</si>
  <si>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</si>
  <si>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</si>
  <si>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</si>
  <si>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</si>
  <si>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</si>
  <si>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</si>
  <si>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</si>
  <si>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</si>
  <si>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</si>
  <si>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</si>
  <si>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</si>
  <si>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</si>
  <si>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</si>
  <si>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</si>
  <si>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</si>
  <si>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</si>
  <si>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</si>
  <si>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</si>
  <si>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</si>
  <si>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</si>
  <si>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</si>
  <si>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</si>
  <si>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</si>
  <si>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</si>
  <si>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</si>
  <si>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</si>
  <si>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</si>
  <si>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</si>
  <si>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</si>
  <si>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</si>
  <si>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</si>
  <si>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</si>
  <si>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</si>
  <si>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</si>
  <si>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</si>
  <si>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</si>
  <si>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</si>
  <si>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</si>
  <si>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</si>
  <si>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</si>
  <si>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</si>
  <si>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</si>
  <si>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</si>
  <si>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</si>
  <si>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</si>
  <si>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</si>
  <si>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</si>
  <si>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</si>
  <si>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</si>
  <si>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</si>
  <si>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</si>
  <si>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</si>
  <si>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</si>
  <si>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</si>
  <si>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</si>
  <si>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</si>
  <si>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</si>
  <si>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</si>
  <si>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</si>
  <si>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</si>
  <si>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</si>
  <si>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</si>
  <si>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</si>
  <si>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</si>
  <si>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</si>
  <si>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</si>
  <si>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</si>
  <si>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</si>
  <si>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</si>
  <si>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</si>
  <si>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</si>
  <si>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</si>
  <si>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</si>
  <si>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</si>
  <si>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</si>
  <si>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</si>
  <si>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</si>
  <si>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</si>
  <si>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</si>
  <si>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</si>
  <si>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</si>
  <si>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</si>
  <si>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</si>
  <si>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</si>
  <si>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</si>
  <si>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</si>
  <si>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</si>
  <si>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</si>
  <si>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</si>
  <si>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</si>
  <si>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</si>
  <si>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</si>
  <si>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</si>
  <si>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</si>
  <si>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</si>
  <si>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</si>
  <si>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</si>
  <si>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</si>
  <si>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</si>
  <si>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 xml:space="preserve">процент исполнения </t>
  </si>
  <si>
    <t xml:space="preserve">   на развитие улично-дорожной сети КБ</t>
  </si>
  <si>
    <t>из мдф за счет средств района</t>
  </si>
  <si>
    <t>из мдф за счет средств КБ</t>
  </si>
  <si>
    <t>2 02 49999 13 0000 150</t>
  </si>
  <si>
    <t>2 02 40014 13 0000 150</t>
  </si>
  <si>
    <t>2 02 40000 00 0000 150</t>
  </si>
  <si>
    <t>2 02 30024 13 0000 150</t>
  </si>
  <si>
    <t>2 02 03015 13 0000 150</t>
  </si>
  <si>
    <t>2 02 03003 13 0000 150</t>
  </si>
  <si>
    <t>2 02 03000 00 0000 151</t>
  </si>
  <si>
    <t>2 02 29999 13 0000 151</t>
  </si>
  <si>
    <t xml:space="preserve"> 2 02 20216 00 0000 150</t>
  </si>
  <si>
    <t>2 02 20000 00 0000 150</t>
  </si>
  <si>
    <t xml:space="preserve"> 2 02 10003 10 0000 150</t>
  </si>
  <si>
    <t>2 02 16001 13 0000 150</t>
  </si>
  <si>
    <t xml:space="preserve"> 2 02 10000 00 0000 150</t>
  </si>
  <si>
    <t>2 02 00000 00 0000 000</t>
  </si>
  <si>
    <t xml:space="preserve"> 2 00 0000 00 0000 000</t>
  </si>
  <si>
    <t>1 13 02995 13 0000 130</t>
  </si>
  <si>
    <t>113 01995 13 0000 130</t>
  </si>
  <si>
    <t>1 11 05035 13 0000 120</t>
  </si>
  <si>
    <t>1 14 06013 13 0000 430</t>
  </si>
  <si>
    <t>Доходы от продажи земельных участков</t>
  </si>
  <si>
    <t>Доходы бюджета Тальменского поссовета за 1 полугодие 2024 года</t>
  </si>
  <si>
    <t>утверждено на 2024 в ред.реш. №100 от 05.06.24</t>
  </si>
  <si>
    <t>исполненно за 1 полугодие 2024</t>
  </si>
  <si>
    <t>прочие мероприятия по благоустройству</t>
  </si>
  <si>
    <t>ВСЕГО ДОХОДОВ</t>
  </si>
  <si>
    <t>Дифицит бюджета</t>
  </si>
  <si>
    <t xml:space="preserve">"Об исполнении бюджета муниципального образования  </t>
  </si>
  <si>
    <t>Тальменский поссовет за 1 полугодие 2024 года"</t>
  </si>
  <si>
    <t>№ 119 от "25" сентября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</si>
</sst>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2" xfId="0" applyFont="1" applyBorder="1" applyAlignment="1"/>
    <xf numFmtId="0" fontId="3" fillId="0" borderId="0" xfId="0" applyFont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0" fontId="4" fillId="0" borderId="2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tabSelected="1" view="pageBreakPreview" zoomScale="75" zoomScaleNormal="70" zoomScaleSheetLayoutView="75" workbookViewId="0">
      <selection activeCell="F16" sqref="F16"/>
    </sheetView>
  </sheetViews>
  <sheetFormatPr defaultColWidth="9.109375" defaultRowHeight="13.2" x14ac:dyDescent="0.25"/>
  <cols>
    <col min="1" max="1" width="34.6640625" style="2" customWidth="1"/>
    <col min="2" max="2" width="83.33203125" style="6" customWidth="1"/>
    <col min="3" max="3" width="16.5546875" style="1" hidden="1" customWidth="1"/>
    <col min="4" max="4" width="14.5546875" style="1" hidden="1" customWidth="1"/>
    <col min="5" max="5" width="21.109375" style="1" customWidth="1"/>
    <col min="6" max="6" width="18" style="1" customWidth="1"/>
    <col min="7" max="7" width="20" style="1" customWidth="1"/>
    <col min="8" max="16384" width="9.109375" style="1"/>
  </cols>
  <sheetData>
    <row r="1" spans="1:7" s="4" customFormat="1" ht="26.25" customHeight="1" x14ac:dyDescent="0.35">
      <c r="A1" s="8"/>
      <c r="D1" s="9" t="s">
        <v>75</v>
      </c>
      <c r="E1" s="66" t="s">
        <v>159</v>
      </c>
    </row>
    <row r="2" spans="1:7" s="4" customFormat="1" ht="25.5" customHeight="1" x14ac:dyDescent="0.35">
      <c r="A2" s="8"/>
      <c r="B2" s="9"/>
      <c r="C2" s="8" t="s">
        <v>71</v>
      </c>
      <c r="E2" s="66" t="s">
        <v>138</v>
      </c>
    </row>
    <row r="3" spans="1:7" s="4" customFormat="1" ht="25.5" customHeight="1" x14ac:dyDescent="0.35">
      <c r="A3" s="8"/>
      <c r="B3" s="9"/>
      <c r="C3" s="8"/>
      <c r="E3" s="66" t="s">
        <v>190</v>
      </c>
    </row>
    <row r="4" spans="1:7" s="4" customFormat="1" ht="23.25" customHeight="1" x14ac:dyDescent="0.35">
      <c r="A4" s="8"/>
      <c r="B4" s="92"/>
      <c r="C4" s="92"/>
      <c r="D4" s="8" t="s">
        <v>72</v>
      </c>
      <c r="E4" s="66" t="s">
        <v>191</v>
      </c>
    </row>
    <row r="5" spans="1:7" s="4" customFormat="1" ht="18" hidden="1" x14ac:dyDescent="0.35">
      <c r="A5" s="8"/>
      <c r="B5" s="9"/>
      <c r="C5" s="8"/>
      <c r="D5" s="8"/>
      <c r="E5" s="66"/>
    </row>
    <row r="6" spans="1:7" s="4" customFormat="1" ht="18" hidden="1" x14ac:dyDescent="0.35">
      <c r="A6" s="8"/>
      <c r="B6" s="9"/>
      <c r="C6" s="8"/>
      <c r="D6" s="8"/>
      <c r="E6" s="66"/>
    </row>
    <row r="7" spans="1:7" s="4" customFormat="1" ht="22.5" customHeight="1" x14ac:dyDescent="0.35">
      <c r="A7" s="8"/>
      <c r="B7" s="7"/>
      <c r="E7" s="66" t="s">
        <v>192</v>
      </c>
    </row>
    <row r="8" spans="1:7" s="4" customFormat="1" ht="39" customHeight="1" x14ac:dyDescent="0.35">
      <c r="A8" s="97" t="s">
        <v>184</v>
      </c>
      <c r="B8" s="97"/>
      <c r="C8" s="97"/>
      <c r="D8" s="97"/>
      <c r="E8" s="97"/>
    </row>
    <row r="9" spans="1:7" s="4" customFormat="1" ht="18" hidden="1" x14ac:dyDescent="0.35">
      <c r="A9" s="3" t="s">
        <v>3</v>
      </c>
      <c r="B9" s="5"/>
      <c r="C9" s="15"/>
      <c r="D9" s="14">
        <v>2009</v>
      </c>
      <c r="E9" s="14"/>
    </row>
    <row r="10" spans="1:7" s="4" customFormat="1" ht="18" x14ac:dyDescent="0.35">
      <c r="A10" s="3"/>
      <c r="B10" s="5"/>
      <c r="C10" s="15"/>
      <c r="D10" s="14"/>
      <c r="E10" s="14"/>
    </row>
    <row r="11" spans="1:7" ht="15.75" customHeight="1" x14ac:dyDescent="0.25">
      <c r="A11" s="16" t="s">
        <v>0</v>
      </c>
      <c r="B11" s="95" t="s">
        <v>2</v>
      </c>
      <c r="C11" s="90" t="s">
        <v>21</v>
      </c>
      <c r="D11" s="90" t="s">
        <v>22</v>
      </c>
      <c r="E11" s="98" t="s">
        <v>185</v>
      </c>
      <c r="F11" s="100" t="s">
        <v>186</v>
      </c>
      <c r="G11" s="89" t="s">
        <v>160</v>
      </c>
    </row>
    <row r="12" spans="1:7" ht="41.25" customHeight="1" x14ac:dyDescent="0.25">
      <c r="A12" s="17" t="s">
        <v>1</v>
      </c>
      <c r="B12" s="96"/>
      <c r="C12" s="91"/>
      <c r="D12" s="91"/>
      <c r="E12" s="99"/>
      <c r="F12" s="101"/>
      <c r="G12" s="89"/>
    </row>
    <row r="13" spans="1:7" ht="24" customHeight="1" x14ac:dyDescent="0.25">
      <c r="A13" s="93" t="s">
        <v>28</v>
      </c>
      <c r="B13" s="94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SUM(E15:E18)+E20+E25+E28+E27+E29</f>
        <v>47697.4</v>
      </c>
      <c r="F13" s="72">
        <f>SUM(F15:F18)+F20+F25+F28+F19+F27+F29</f>
        <v>16876.5</v>
      </c>
      <c r="G13" s="78">
        <f>F13/E13</f>
        <v>0.35382431746803805</v>
      </c>
    </row>
    <row r="14" spans="1:7" ht="18" hidden="1" x14ac:dyDescent="0.35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78" t="e">
        <f t="shared" ref="G14:G74" si="0">F14/E14</f>
        <v>#DIV/0!</v>
      </c>
    </row>
    <row r="15" spans="1:7" ht="18" x14ac:dyDescent="0.25">
      <c r="A15" s="17" t="s">
        <v>107</v>
      </c>
      <c r="B15" s="19" t="s">
        <v>14</v>
      </c>
      <c r="C15" s="18">
        <v>41473</v>
      </c>
      <c r="D15" s="18">
        <v>41469.1</v>
      </c>
      <c r="E15" s="81">
        <v>20981</v>
      </c>
      <c r="F15" s="73">
        <v>9619.1</v>
      </c>
      <c r="G15" s="87">
        <f t="shared" si="0"/>
        <v>0.4584671845955865</v>
      </c>
    </row>
    <row r="16" spans="1:7" ht="21.75" customHeight="1" x14ac:dyDescent="0.25">
      <c r="A16" s="17" t="s">
        <v>105</v>
      </c>
      <c r="B16" s="19" t="s">
        <v>106</v>
      </c>
      <c r="C16" s="18"/>
      <c r="D16" s="18">
        <v>8.3000000000000007</v>
      </c>
      <c r="E16" s="81">
        <v>5530</v>
      </c>
      <c r="F16" s="73">
        <v>717.3</v>
      </c>
      <c r="G16" s="87">
        <f t="shared" si="0"/>
        <v>0.12971066907775769</v>
      </c>
    </row>
    <row r="17" spans="1:7" ht="18" x14ac:dyDescent="0.25">
      <c r="A17" s="17" t="s">
        <v>112</v>
      </c>
      <c r="B17" s="19" t="s">
        <v>104</v>
      </c>
      <c r="C17" s="18"/>
      <c r="D17" s="18"/>
      <c r="E17" s="81">
        <v>17378.400000000001</v>
      </c>
      <c r="F17" s="73">
        <v>4188.2</v>
      </c>
      <c r="G17" s="87">
        <f t="shared" si="0"/>
        <v>0.24100032223910139</v>
      </c>
    </row>
    <row r="18" spans="1:7" ht="18" x14ac:dyDescent="0.25">
      <c r="A18" s="17" t="s">
        <v>129</v>
      </c>
      <c r="B18" s="19" t="s">
        <v>130</v>
      </c>
      <c r="C18" s="18">
        <v>3500</v>
      </c>
      <c r="D18" s="18">
        <v>3026.9</v>
      </c>
      <c r="E18" s="81">
        <v>0</v>
      </c>
      <c r="F18" s="73">
        <v>45</v>
      </c>
      <c r="G18" s="87">
        <v>0</v>
      </c>
    </row>
    <row r="19" spans="1:7" ht="19.5" customHeight="1" x14ac:dyDescent="0.25">
      <c r="A19" s="17" t="s">
        <v>26</v>
      </c>
      <c r="B19" s="19" t="s">
        <v>29</v>
      </c>
      <c r="C19" s="18"/>
      <c r="D19" s="18">
        <v>84.3</v>
      </c>
      <c r="E19" s="80"/>
      <c r="F19" s="73">
        <v>0</v>
      </c>
      <c r="G19" s="78"/>
    </row>
    <row r="20" spans="1:7" ht="39.75" customHeight="1" x14ac:dyDescent="0.25">
      <c r="A20" s="85" t="s">
        <v>15</v>
      </c>
      <c r="B20" s="86" t="s">
        <v>16</v>
      </c>
      <c r="C20" s="18">
        <v>4900</v>
      </c>
      <c r="D20" s="18">
        <v>5080.3999999999996</v>
      </c>
      <c r="E20" s="10">
        <f>E22+E23</f>
        <v>3058</v>
      </c>
      <c r="F20" s="72">
        <f>F22+F23</f>
        <v>1131.5</v>
      </c>
      <c r="G20" s="78">
        <f t="shared" si="0"/>
        <v>0.37001308044473513</v>
      </c>
    </row>
    <row r="21" spans="1:7" ht="18" x14ac:dyDescent="0.25">
      <c r="A21" s="17"/>
      <c r="B21" s="19" t="s">
        <v>17</v>
      </c>
      <c r="C21" s="18"/>
      <c r="D21" s="18"/>
      <c r="E21" s="80"/>
      <c r="F21" s="74"/>
      <c r="G21" s="78"/>
    </row>
    <row r="22" spans="1:7" ht="95.25" customHeight="1" x14ac:dyDescent="0.25">
      <c r="A22" s="17" t="s">
        <v>134</v>
      </c>
      <c r="B22" s="19" t="s">
        <v>114</v>
      </c>
      <c r="C22" s="18">
        <v>4300</v>
      </c>
      <c r="D22" s="18">
        <v>4429.8</v>
      </c>
      <c r="E22" s="80">
        <v>3000</v>
      </c>
      <c r="F22" s="74">
        <v>1104.5999999999999</v>
      </c>
      <c r="G22" s="87">
        <f t="shared" si="0"/>
        <v>0.36819999999999997</v>
      </c>
    </row>
    <row r="23" spans="1:7" ht="76.5" customHeight="1" x14ac:dyDescent="0.25">
      <c r="A23" s="17" t="s">
        <v>181</v>
      </c>
      <c r="B23" s="19" t="s">
        <v>113</v>
      </c>
      <c r="C23" s="18">
        <v>600</v>
      </c>
      <c r="D23" s="18">
        <v>633.20000000000005</v>
      </c>
      <c r="E23" s="80">
        <v>58</v>
      </c>
      <c r="F23" s="74">
        <v>26.9</v>
      </c>
      <c r="G23" s="87">
        <f t="shared" si="0"/>
        <v>0.46379310344827585</v>
      </c>
    </row>
    <row r="24" spans="1:7" ht="18" hidden="1" x14ac:dyDescent="0.25">
      <c r="A24" s="17" t="s">
        <v>23</v>
      </c>
      <c r="B24" s="19" t="s">
        <v>24</v>
      </c>
      <c r="C24" s="18"/>
      <c r="D24" s="18">
        <v>17.399999999999999</v>
      </c>
      <c r="E24" s="80"/>
      <c r="F24" s="74"/>
      <c r="G24" s="87"/>
    </row>
    <row r="25" spans="1:7" ht="36" x14ac:dyDescent="0.25">
      <c r="A25" s="17" t="s">
        <v>180</v>
      </c>
      <c r="B25" s="19" t="s">
        <v>125</v>
      </c>
      <c r="C25" s="18"/>
      <c r="D25" s="18"/>
      <c r="E25" s="80">
        <v>0</v>
      </c>
      <c r="F25" s="74">
        <v>0</v>
      </c>
      <c r="G25" s="87"/>
    </row>
    <row r="26" spans="1:7" ht="17.25" customHeight="1" x14ac:dyDescent="0.25">
      <c r="A26" s="17" t="s">
        <v>179</v>
      </c>
      <c r="B26" s="19" t="s">
        <v>126</v>
      </c>
      <c r="C26" s="18"/>
      <c r="D26" s="18">
        <v>66</v>
      </c>
      <c r="E26" s="80"/>
      <c r="F26" s="74"/>
      <c r="G26" s="87"/>
    </row>
    <row r="27" spans="1:7" ht="17.25" customHeight="1" x14ac:dyDescent="0.25">
      <c r="A27" s="17" t="s">
        <v>133</v>
      </c>
      <c r="B27" s="19" t="s">
        <v>27</v>
      </c>
      <c r="C27" s="18"/>
      <c r="D27" s="18"/>
      <c r="E27" s="80">
        <v>150</v>
      </c>
      <c r="F27" s="74">
        <v>128.1</v>
      </c>
      <c r="G27" s="87">
        <f t="shared" si="0"/>
        <v>0.85399999999999998</v>
      </c>
    </row>
    <row r="28" spans="1:7" ht="17.25" customHeight="1" x14ac:dyDescent="0.25">
      <c r="A28" s="17" t="s">
        <v>131</v>
      </c>
      <c r="B28" s="19" t="s">
        <v>132</v>
      </c>
      <c r="C28" s="18"/>
      <c r="D28" s="18"/>
      <c r="E28" s="80">
        <v>0</v>
      </c>
      <c r="F28" s="74">
        <v>0.5</v>
      </c>
      <c r="G28" s="87">
        <v>0</v>
      </c>
    </row>
    <row r="29" spans="1:7" ht="16.5" customHeight="1" x14ac:dyDescent="0.25">
      <c r="A29" s="17" t="s">
        <v>182</v>
      </c>
      <c r="B29" s="19" t="s">
        <v>183</v>
      </c>
      <c r="C29" s="18">
        <v>2321.5</v>
      </c>
      <c r="D29" s="18">
        <v>3092</v>
      </c>
      <c r="E29" s="80">
        <v>600</v>
      </c>
      <c r="F29" s="74">
        <v>1046.8</v>
      </c>
      <c r="G29" s="87">
        <f t="shared" si="0"/>
        <v>1.7446666666666666</v>
      </c>
    </row>
    <row r="30" spans="1:7" ht="0.75" hidden="1" customHeight="1" x14ac:dyDescent="0.25">
      <c r="A30" s="17" t="s">
        <v>18</v>
      </c>
      <c r="B30" s="19" t="s">
        <v>19</v>
      </c>
      <c r="C30" s="18">
        <v>4000</v>
      </c>
      <c r="D30" s="18">
        <v>4654.5</v>
      </c>
      <c r="E30" s="80"/>
      <c r="G30" s="78" t="e">
        <f t="shared" si="0"/>
        <v>#DIV/0!</v>
      </c>
    </row>
    <row r="31" spans="1:7" ht="20.25" hidden="1" customHeight="1" x14ac:dyDescent="0.25">
      <c r="A31" s="17" t="s">
        <v>25</v>
      </c>
      <c r="B31" s="19" t="s">
        <v>27</v>
      </c>
      <c r="C31" s="18"/>
      <c r="D31" s="18">
        <v>42.2</v>
      </c>
      <c r="E31" s="80"/>
      <c r="G31" s="78" t="e">
        <f t="shared" si="0"/>
        <v>#DIV/0!</v>
      </c>
    </row>
    <row r="32" spans="1:7" ht="20.25" hidden="1" customHeight="1" x14ac:dyDescent="0.25">
      <c r="A32" s="17"/>
      <c r="B32" s="19"/>
      <c r="C32" s="18">
        <v>-593.79999999999995</v>
      </c>
      <c r="D32" s="18">
        <v>-593.79999999999995</v>
      </c>
      <c r="E32" s="80"/>
      <c r="G32" s="78" t="e">
        <f t="shared" si="0"/>
        <v>#DIV/0!</v>
      </c>
    </row>
    <row r="33" spans="1:7" ht="17.399999999999999" x14ac:dyDescent="0.25">
      <c r="A33" s="21" t="s">
        <v>178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E35+E38+E67+E94+E98</f>
        <v>21738.7</v>
      </c>
      <c r="F33" s="24">
        <f>F35+F38+F67+F94+F98</f>
        <v>7745.9</v>
      </c>
      <c r="G33" s="78">
        <f t="shared" si="0"/>
        <v>0.35631845510541105</v>
      </c>
    </row>
    <row r="34" spans="1:7" ht="34.799999999999997" x14ac:dyDescent="0.25">
      <c r="A34" s="21" t="s">
        <v>177</v>
      </c>
      <c r="B34" s="25" t="s">
        <v>10</v>
      </c>
      <c r="C34" s="26">
        <f>SUM(C35,C38,C67,C94,C106)</f>
        <v>434317.60000000003</v>
      </c>
      <c r="D34" s="26">
        <f>SUM(D35,D38,D67,D94,D106,D109)</f>
        <v>428821</v>
      </c>
      <c r="E34" s="27"/>
      <c r="F34" s="74"/>
      <c r="G34" s="78"/>
    </row>
    <row r="35" spans="1:7" ht="17.399999999999999" x14ac:dyDescent="0.3">
      <c r="A35" s="28" t="s">
        <v>176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1757</v>
      </c>
      <c r="F35" s="75">
        <f>F36+F37</f>
        <v>1230.2</v>
      </c>
      <c r="G35" s="78">
        <f t="shared" si="0"/>
        <v>0.70017074558907233</v>
      </c>
    </row>
    <row r="36" spans="1:7" ht="36" x14ac:dyDescent="0.35">
      <c r="A36" s="31" t="s">
        <v>175</v>
      </c>
      <c r="B36" s="32" t="s">
        <v>115</v>
      </c>
      <c r="C36" s="33">
        <v>88588</v>
      </c>
      <c r="D36" s="33">
        <v>88588</v>
      </c>
      <c r="E36" s="64">
        <v>1757</v>
      </c>
      <c r="F36" s="79">
        <v>1230.2</v>
      </c>
      <c r="G36" s="88">
        <f t="shared" si="0"/>
        <v>0.70017074558907233</v>
      </c>
    </row>
    <row r="37" spans="1:7" ht="36" x14ac:dyDescent="0.35">
      <c r="A37" s="31" t="s">
        <v>174</v>
      </c>
      <c r="B37" s="34" t="s">
        <v>116</v>
      </c>
      <c r="C37" s="33">
        <v>7228</v>
      </c>
      <c r="D37" s="33">
        <v>7228</v>
      </c>
      <c r="E37" s="64"/>
      <c r="F37" s="74"/>
      <c r="G37" s="78"/>
    </row>
    <row r="38" spans="1:7" ht="26.25" customHeight="1" x14ac:dyDescent="0.25">
      <c r="A38" s="35" t="s">
        <v>173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290</v>
      </c>
      <c r="F38" s="76">
        <f>F47+F58</f>
        <v>0</v>
      </c>
      <c r="G38" s="78">
        <v>0</v>
      </c>
    </row>
    <row r="39" spans="1:7" ht="0.75" hidden="1" customHeight="1" x14ac:dyDescent="0.25">
      <c r="A39" s="39" t="s">
        <v>12</v>
      </c>
      <c r="B39" s="40" t="s">
        <v>31</v>
      </c>
      <c r="C39" s="41"/>
      <c r="D39" s="41"/>
      <c r="E39" s="43"/>
      <c r="F39" s="74"/>
      <c r="G39" s="78" t="e">
        <f t="shared" si="0"/>
        <v>#DIV/0!</v>
      </c>
    </row>
    <row r="40" spans="1:7" ht="20.25" hidden="1" customHeight="1" x14ac:dyDescent="0.25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78" t="e">
        <f t="shared" si="0"/>
        <v>#DIV/0!</v>
      </c>
    </row>
    <row r="41" spans="1:7" ht="32.25" hidden="1" customHeight="1" x14ac:dyDescent="0.25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78" t="e">
        <f t="shared" si="0"/>
        <v>#DIV/0!</v>
      </c>
    </row>
    <row r="42" spans="1:7" ht="6" hidden="1" customHeight="1" x14ac:dyDescent="0.25">
      <c r="A42" s="42" t="s">
        <v>34</v>
      </c>
      <c r="B42" s="40" t="s">
        <v>33</v>
      </c>
      <c r="C42" s="41"/>
      <c r="D42" s="41"/>
      <c r="E42" s="43"/>
      <c r="F42" s="74"/>
      <c r="G42" s="78" t="e">
        <f t="shared" si="0"/>
        <v>#DIV/0!</v>
      </c>
    </row>
    <row r="43" spans="1:7" ht="21" hidden="1" customHeight="1" x14ac:dyDescent="0.25">
      <c r="A43" s="42"/>
      <c r="B43" s="40"/>
      <c r="C43" s="41"/>
      <c r="D43" s="41"/>
      <c r="E43" s="43"/>
      <c r="F43" s="74"/>
      <c r="G43" s="78" t="e">
        <f t="shared" si="0"/>
        <v>#DIV/0!</v>
      </c>
    </row>
    <row r="44" spans="1:7" ht="0.75" customHeight="1" x14ac:dyDescent="0.25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78">
        <v>0</v>
      </c>
    </row>
    <row r="45" spans="1:7" ht="2.25" hidden="1" customHeight="1" x14ac:dyDescent="0.25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78" t="e">
        <f t="shared" si="0"/>
        <v>#DIV/0!</v>
      </c>
    </row>
    <row r="46" spans="1:7" ht="30.75" hidden="1" customHeight="1" x14ac:dyDescent="0.25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78" t="e">
        <f t="shared" si="0"/>
        <v>#DIV/0!</v>
      </c>
    </row>
    <row r="47" spans="1:7" ht="33.75" customHeight="1" x14ac:dyDescent="0.25">
      <c r="A47" s="42" t="s">
        <v>172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77">
        <f>F51+F52</f>
        <v>0</v>
      </c>
      <c r="G47" s="87">
        <v>0</v>
      </c>
    </row>
    <row r="48" spans="1:7" ht="20.25" hidden="1" customHeight="1" x14ac:dyDescent="0.25">
      <c r="A48" s="42"/>
      <c r="B48" s="44" t="s">
        <v>40</v>
      </c>
      <c r="C48" s="41">
        <v>6268</v>
      </c>
      <c r="D48" s="41">
        <v>6177.7</v>
      </c>
      <c r="E48" s="43"/>
      <c r="F48" s="74"/>
      <c r="G48" s="87" t="e">
        <f t="shared" si="0"/>
        <v>#DIV/0!</v>
      </c>
    </row>
    <row r="49" spans="1:9" ht="36.75" hidden="1" customHeight="1" x14ac:dyDescent="0.25">
      <c r="A49" s="45"/>
      <c r="B49" s="46" t="s">
        <v>86</v>
      </c>
      <c r="C49" s="41">
        <v>4719.3</v>
      </c>
      <c r="D49" s="41">
        <v>4719.3</v>
      </c>
      <c r="E49" s="43"/>
      <c r="F49" s="74"/>
      <c r="G49" s="87" t="e">
        <f t="shared" si="0"/>
        <v>#DIV/0!</v>
      </c>
    </row>
    <row r="50" spans="1:9" ht="23.25" hidden="1" customHeight="1" x14ac:dyDescent="0.25">
      <c r="A50" s="45"/>
      <c r="B50" s="46" t="s">
        <v>76</v>
      </c>
      <c r="C50" s="41"/>
      <c r="D50" s="41"/>
      <c r="E50" s="43"/>
      <c r="F50" s="74"/>
      <c r="G50" s="87" t="e">
        <f t="shared" si="0"/>
        <v>#DIV/0!</v>
      </c>
    </row>
    <row r="51" spans="1:9" ht="21.75" customHeight="1" x14ac:dyDescent="0.25">
      <c r="A51" s="45"/>
      <c r="B51" s="46" t="s">
        <v>161</v>
      </c>
      <c r="C51" s="41">
        <v>2450</v>
      </c>
      <c r="D51" s="41">
        <v>2450</v>
      </c>
      <c r="E51" s="43">
        <v>0</v>
      </c>
      <c r="F51" s="77">
        <v>0</v>
      </c>
      <c r="G51" s="87">
        <v>0</v>
      </c>
    </row>
    <row r="52" spans="1:9" ht="38.25" customHeight="1" x14ac:dyDescent="0.25">
      <c r="A52" s="45"/>
      <c r="B52" s="46" t="s">
        <v>158</v>
      </c>
      <c r="C52" s="41">
        <v>650</v>
      </c>
      <c r="D52" s="41">
        <v>650</v>
      </c>
      <c r="E52" s="43">
        <v>0</v>
      </c>
      <c r="F52" s="77">
        <v>0</v>
      </c>
      <c r="G52" s="87">
        <v>0</v>
      </c>
    </row>
    <row r="53" spans="1:9" ht="21" hidden="1" customHeight="1" x14ac:dyDescent="0.25">
      <c r="A53" s="45"/>
      <c r="B53" s="46" t="s">
        <v>92</v>
      </c>
      <c r="C53" s="41"/>
      <c r="D53" s="41"/>
      <c r="E53" s="43"/>
      <c r="F53" s="74"/>
      <c r="G53" s="87" t="e">
        <f t="shared" si="0"/>
        <v>#DIV/0!</v>
      </c>
    </row>
    <row r="54" spans="1:9" ht="37.5" hidden="1" customHeight="1" x14ac:dyDescent="0.25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7" t="e">
        <f t="shared" si="0"/>
        <v>#DIV/0!</v>
      </c>
      <c r="I54" s="61"/>
    </row>
    <row r="55" spans="1:9" ht="0.75" customHeight="1" x14ac:dyDescent="0.25">
      <c r="A55" s="42"/>
      <c r="B55" s="44" t="s">
        <v>98</v>
      </c>
      <c r="C55" s="41"/>
      <c r="D55" s="41"/>
      <c r="E55" s="43"/>
      <c r="F55" s="74"/>
      <c r="G55" s="87" t="e">
        <f t="shared" si="0"/>
        <v>#DIV/0!</v>
      </c>
    </row>
    <row r="56" spans="1:9" ht="2.25" hidden="1" customHeight="1" x14ac:dyDescent="0.25">
      <c r="A56" s="42"/>
      <c r="B56" s="40" t="s">
        <v>42</v>
      </c>
      <c r="C56" s="41"/>
      <c r="D56" s="41"/>
      <c r="E56" s="43"/>
      <c r="F56" s="74"/>
      <c r="G56" s="87" t="e">
        <f t="shared" si="0"/>
        <v>#DIV/0!</v>
      </c>
    </row>
    <row r="57" spans="1:9" ht="27" hidden="1" customHeight="1" x14ac:dyDescent="0.25">
      <c r="A57" s="42"/>
      <c r="B57" s="40"/>
      <c r="C57" s="41"/>
      <c r="D57" s="41"/>
      <c r="E57" s="43"/>
      <c r="F57" s="74"/>
      <c r="G57" s="87" t="e">
        <f t="shared" si="0"/>
        <v>#DIV/0!</v>
      </c>
    </row>
    <row r="58" spans="1:9" ht="33.75" customHeight="1" x14ac:dyDescent="0.25">
      <c r="A58" s="39" t="s">
        <v>171</v>
      </c>
      <c r="B58" s="47" t="s">
        <v>117</v>
      </c>
      <c r="C58" s="41">
        <v>1543.5</v>
      </c>
      <c r="D58" s="41">
        <v>1541.4</v>
      </c>
      <c r="E58" s="43">
        <v>290</v>
      </c>
      <c r="F58" s="77">
        <f>F61+F64</f>
        <v>0</v>
      </c>
      <c r="G58" s="87">
        <v>0</v>
      </c>
    </row>
    <row r="59" spans="1:9" ht="18" hidden="1" customHeight="1" x14ac:dyDescent="0.25">
      <c r="A59" s="39"/>
      <c r="B59" s="46" t="s">
        <v>87</v>
      </c>
      <c r="C59" s="41">
        <v>700</v>
      </c>
      <c r="D59" s="41">
        <v>697.9</v>
      </c>
      <c r="E59" s="43"/>
      <c r="F59" s="74"/>
      <c r="G59" s="87" t="e">
        <f t="shared" si="0"/>
        <v>#DIV/0!</v>
      </c>
    </row>
    <row r="60" spans="1:9" ht="18" hidden="1" customHeight="1" x14ac:dyDescent="0.25">
      <c r="A60" s="39"/>
      <c r="B60" s="46" t="s">
        <v>88</v>
      </c>
      <c r="C60" s="41"/>
      <c r="D60" s="41"/>
      <c r="E60" s="43"/>
      <c r="F60" s="74"/>
      <c r="G60" s="87" t="e">
        <f t="shared" si="0"/>
        <v>#DIV/0!</v>
      </c>
    </row>
    <row r="61" spans="1:9" ht="18" customHeight="1" x14ac:dyDescent="0.25">
      <c r="A61" s="39"/>
      <c r="B61" s="46"/>
      <c r="C61" s="41"/>
      <c r="D61" s="41"/>
      <c r="E61" s="43">
        <v>0</v>
      </c>
      <c r="F61" s="74">
        <v>0</v>
      </c>
      <c r="G61" s="87">
        <v>0</v>
      </c>
    </row>
    <row r="62" spans="1:9" ht="18.75" hidden="1" customHeight="1" x14ac:dyDescent="0.25">
      <c r="A62" s="39"/>
      <c r="B62" s="46" t="s">
        <v>96</v>
      </c>
      <c r="C62" s="41"/>
      <c r="D62" s="41"/>
      <c r="E62" s="43"/>
      <c r="F62" s="74"/>
      <c r="G62" s="78" t="e">
        <f t="shared" si="0"/>
        <v>#DIV/0!</v>
      </c>
    </row>
    <row r="63" spans="1:9" ht="18.75" hidden="1" customHeight="1" x14ac:dyDescent="0.25">
      <c r="A63" s="39"/>
      <c r="B63" s="46" t="s">
        <v>89</v>
      </c>
      <c r="C63" s="41">
        <v>478.5</v>
      </c>
      <c r="D63" s="41">
        <v>478.5</v>
      </c>
      <c r="E63" s="43"/>
      <c r="F63" s="74"/>
      <c r="G63" s="78" t="e">
        <f t="shared" si="0"/>
        <v>#DIV/0!</v>
      </c>
    </row>
    <row r="64" spans="1:9" ht="17.25" hidden="1" customHeight="1" x14ac:dyDescent="0.25">
      <c r="A64" s="39"/>
      <c r="B64" s="46" t="s">
        <v>44</v>
      </c>
      <c r="C64" s="41"/>
      <c r="D64" s="41"/>
      <c r="E64" s="43"/>
      <c r="F64" s="74"/>
      <c r="G64" s="78" t="e">
        <f t="shared" si="0"/>
        <v>#DIV/0!</v>
      </c>
    </row>
    <row r="65" spans="1:7" ht="15" hidden="1" customHeight="1" x14ac:dyDescent="0.25">
      <c r="A65" s="45"/>
      <c r="B65" s="46" t="s">
        <v>102</v>
      </c>
      <c r="C65" s="41">
        <v>12</v>
      </c>
      <c r="D65" s="41">
        <v>12</v>
      </c>
      <c r="E65" s="43"/>
      <c r="F65" s="74"/>
      <c r="G65" s="78" t="e">
        <f t="shared" si="0"/>
        <v>#DIV/0!</v>
      </c>
    </row>
    <row r="66" spans="1:7" ht="18.75" hidden="1" customHeight="1" x14ac:dyDescent="0.25">
      <c r="A66" s="45"/>
      <c r="B66" s="46" t="s">
        <v>99</v>
      </c>
      <c r="C66" s="41">
        <v>353</v>
      </c>
      <c r="D66" s="41">
        <v>353</v>
      </c>
      <c r="E66" s="43"/>
      <c r="F66" s="74"/>
      <c r="G66" s="78" t="e">
        <f t="shared" si="0"/>
        <v>#DIV/0!</v>
      </c>
    </row>
    <row r="67" spans="1:7" ht="20.100000000000001" customHeight="1" x14ac:dyDescent="0.25">
      <c r="A67" s="35" t="s">
        <v>170</v>
      </c>
      <c r="B67" s="48" t="s">
        <v>45</v>
      </c>
      <c r="C67" s="30">
        <f>SUM(C69:C75,C91:C93)</f>
        <v>260321.00000000003</v>
      </c>
      <c r="D67" s="30">
        <f>SUM(D69:D75,D91:D93)</f>
        <v>259741.1</v>
      </c>
      <c r="E67" s="49">
        <f>E75</f>
        <v>0</v>
      </c>
      <c r="F67" s="75">
        <f>F75</f>
        <v>0</v>
      </c>
      <c r="G67" s="78">
        <v>0</v>
      </c>
    </row>
    <row r="68" spans="1:7" ht="32.25" hidden="1" customHeight="1" x14ac:dyDescent="0.25">
      <c r="A68" s="39" t="s">
        <v>77</v>
      </c>
      <c r="B68" s="40" t="s">
        <v>78</v>
      </c>
      <c r="C68" s="30"/>
      <c r="D68" s="30"/>
      <c r="E68" s="58"/>
      <c r="F68" s="74"/>
      <c r="G68" s="78"/>
    </row>
    <row r="69" spans="1:7" ht="49.5" customHeight="1" x14ac:dyDescent="0.25">
      <c r="A69" s="42" t="s">
        <v>169</v>
      </c>
      <c r="B69" s="47" t="s">
        <v>118</v>
      </c>
      <c r="C69" s="51">
        <v>2138.6999999999998</v>
      </c>
      <c r="D69" s="51">
        <v>2138.6999999999998</v>
      </c>
      <c r="E69" s="50"/>
      <c r="F69" s="74"/>
      <c r="G69" s="78"/>
    </row>
    <row r="70" spans="1:7" ht="54.75" hidden="1" customHeight="1" x14ac:dyDescent="0.25">
      <c r="A70" s="42" t="s">
        <v>48</v>
      </c>
      <c r="B70" s="40" t="s">
        <v>47</v>
      </c>
      <c r="C70" s="51"/>
      <c r="D70" s="51"/>
      <c r="E70" s="50"/>
      <c r="F70" s="74"/>
      <c r="G70" s="78"/>
    </row>
    <row r="71" spans="1:7" ht="55.5" customHeight="1" x14ac:dyDescent="0.25">
      <c r="A71" s="42" t="s">
        <v>168</v>
      </c>
      <c r="B71" s="40" t="s">
        <v>119</v>
      </c>
      <c r="C71" s="51">
        <v>921.2</v>
      </c>
      <c r="D71" s="51">
        <v>921.2</v>
      </c>
      <c r="E71" s="50"/>
      <c r="F71" s="74"/>
      <c r="G71" s="78"/>
    </row>
    <row r="72" spans="1:7" ht="0.75" hidden="1" customHeight="1" x14ac:dyDescent="0.25">
      <c r="A72" s="42" t="s">
        <v>50</v>
      </c>
      <c r="B72" s="40" t="s">
        <v>49</v>
      </c>
      <c r="C72" s="51"/>
      <c r="D72" s="51"/>
      <c r="E72" s="50"/>
      <c r="F72" s="74"/>
      <c r="G72" s="78" t="e">
        <f t="shared" si="0"/>
        <v>#DIV/0!</v>
      </c>
    </row>
    <row r="73" spans="1:7" ht="42.75" hidden="1" customHeight="1" x14ac:dyDescent="0.25">
      <c r="A73" s="42" t="s">
        <v>52</v>
      </c>
      <c r="B73" s="47" t="s">
        <v>51</v>
      </c>
      <c r="C73" s="51">
        <v>4735</v>
      </c>
      <c r="D73" s="51">
        <v>4482</v>
      </c>
      <c r="E73" s="50"/>
      <c r="F73" s="74"/>
      <c r="G73" s="78" t="e">
        <f t="shared" si="0"/>
        <v>#DIV/0!</v>
      </c>
    </row>
    <row r="74" spans="1:7" ht="17.25" hidden="1" customHeight="1" x14ac:dyDescent="0.25">
      <c r="A74" s="62" t="s">
        <v>97</v>
      </c>
      <c r="B74" s="47"/>
      <c r="C74" s="51"/>
      <c r="D74" s="51"/>
      <c r="E74" s="50"/>
      <c r="F74" s="74"/>
      <c r="G74" s="78" t="e">
        <f t="shared" si="0"/>
        <v>#DIV/0!</v>
      </c>
    </row>
    <row r="75" spans="1:7" ht="56.25" customHeight="1" x14ac:dyDescent="0.25">
      <c r="A75" s="52" t="s">
        <v>167</v>
      </c>
      <c r="B75" s="53" t="s">
        <v>120</v>
      </c>
      <c r="C75" s="30">
        <v>242005.2</v>
      </c>
      <c r="D75" s="30">
        <v>241678.3</v>
      </c>
      <c r="E75" s="70">
        <f>E83</f>
        <v>0</v>
      </c>
      <c r="F75" s="75">
        <f>F83</f>
        <v>0</v>
      </c>
      <c r="G75" s="87">
        <v>0</v>
      </c>
    </row>
    <row r="76" spans="1:7" ht="42" hidden="1" customHeight="1" x14ac:dyDescent="0.25">
      <c r="A76" s="42"/>
      <c r="B76" s="46" t="s">
        <v>53</v>
      </c>
      <c r="C76" s="51">
        <v>4858</v>
      </c>
      <c r="D76" s="51">
        <v>4858</v>
      </c>
      <c r="E76" s="71"/>
      <c r="F76" s="74"/>
      <c r="G76" s="87"/>
    </row>
    <row r="77" spans="1:7" ht="44.25" hidden="1" customHeight="1" x14ac:dyDescent="0.25">
      <c r="A77" s="42"/>
      <c r="B77" s="44" t="s">
        <v>54</v>
      </c>
      <c r="C77" s="51">
        <v>139470</v>
      </c>
      <c r="D77" s="51">
        <v>139470</v>
      </c>
      <c r="E77" s="71"/>
      <c r="F77" s="74"/>
      <c r="G77" s="87"/>
    </row>
    <row r="78" spans="1:7" ht="46.5" hidden="1" customHeight="1" x14ac:dyDescent="0.25">
      <c r="A78" s="42"/>
      <c r="B78" s="46" t="s">
        <v>55</v>
      </c>
      <c r="C78" s="51">
        <v>36892</v>
      </c>
      <c r="D78" s="51">
        <v>36892</v>
      </c>
      <c r="E78" s="71"/>
      <c r="F78" s="74"/>
      <c r="G78" s="87"/>
    </row>
    <row r="79" spans="1:7" ht="66" hidden="1" customHeight="1" x14ac:dyDescent="0.25">
      <c r="A79" s="42"/>
      <c r="B79" s="46" t="s">
        <v>56</v>
      </c>
      <c r="C79" s="51">
        <v>49258.2</v>
      </c>
      <c r="D79" s="51">
        <v>49258.2</v>
      </c>
      <c r="E79" s="71"/>
      <c r="F79" s="74"/>
      <c r="G79" s="87"/>
    </row>
    <row r="80" spans="1:7" ht="36.75" hidden="1" customHeight="1" x14ac:dyDescent="0.25">
      <c r="A80" s="42"/>
      <c r="B80" s="46" t="s">
        <v>57</v>
      </c>
      <c r="C80" s="51"/>
      <c r="D80" s="51"/>
      <c r="E80" s="71"/>
      <c r="F80" s="74"/>
      <c r="G80" s="87"/>
    </row>
    <row r="81" spans="1:7" ht="36" hidden="1" x14ac:dyDescent="0.25">
      <c r="A81" s="42"/>
      <c r="B81" s="46" t="s">
        <v>58</v>
      </c>
      <c r="C81" s="51">
        <v>557.9</v>
      </c>
      <c r="D81" s="51">
        <v>557.9</v>
      </c>
      <c r="E81" s="71"/>
      <c r="F81" s="74"/>
      <c r="G81" s="87"/>
    </row>
    <row r="82" spans="1:7" ht="37.5" hidden="1" customHeight="1" x14ac:dyDescent="0.25">
      <c r="A82" s="42"/>
      <c r="B82" s="46" t="s">
        <v>59</v>
      </c>
      <c r="C82" s="51">
        <v>441</v>
      </c>
      <c r="D82" s="51">
        <v>441</v>
      </c>
      <c r="E82" s="71"/>
      <c r="F82" s="74"/>
      <c r="G82" s="87"/>
    </row>
    <row r="83" spans="1:7" ht="36" customHeight="1" x14ac:dyDescent="0.25">
      <c r="A83" s="42"/>
      <c r="B83" s="46" t="s">
        <v>60</v>
      </c>
      <c r="C83" s="51">
        <v>189</v>
      </c>
      <c r="D83" s="51">
        <v>189</v>
      </c>
      <c r="E83" s="71"/>
      <c r="F83" s="74"/>
      <c r="G83" s="87"/>
    </row>
    <row r="84" spans="1:7" ht="23.25" hidden="1" customHeight="1" x14ac:dyDescent="0.25">
      <c r="A84" s="42"/>
      <c r="B84" s="54" t="s">
        <v>61</v>
      </c>
      <c r="C84" s="51">
        <v>0.1</v>
      </c>
      <c r="D84" s="51"/>
      <c r="E84" s="71"/>
      <c r="F84" s="74"/>
      <c r="G84" s="87"/>
    </row>
    <row r="85" spans="1:7" ht="56.25" hidden="1" customHeight="1" x14ac:dyDescent="0.25">
      <c r="A85" s="42"/>
      <c r="B85" s="46" t="s">
        <v>62</v>
      </c>
      <c r="C85" s="51">
        <v>564</v>
      </c>
      <c r="D85" s="51">
        <v>564</v>
      </c>
      <c r="E85" s="71"/>
      <c r="F85" s="74"/>
      <c r="G85" s="87"/>
    </row>
    <row r="86" spans="1:7" ht="58.5" hidden="1" customHeight="1" x14ac:dyDescent="0.25">
      <c r="A86" s="42"/>
      <c r="B86" s="46" t="s">
        <v>63</v>
      </c>
      <c r="C86" s="51">
        <v>1650</v>
      </c>
      <c r="D86" s="51">
        <v>1474</v>
      </c>
      <c r="E86" s="71"/>
      <c r="F86" s="74"/>
      <c r="G86" s="87"/>
    </row>
    <row r="87" spans="1:7" ht="1.5" hidden="1" customHeight="1" x14ac:dyDescent="0.25">
      <c r="A87" s="42"/>
      <c r="B87" s="46" t="s">
        <v>73</v>
      </c>
      <c r="C87" s="51">
        <v>154</v>
      </c>
      <c r="D87" s="51">
        <v>4.9000000000000004</v>
      </c>
      <c r="E87" s="71"/>
      <c r="F87" s="74"/>
      <c r="G87" s="87"/>
    </row>
    <row r="88" spans="1:7" ht="36.75" hidden="1" customHeight="1" x14ac:dyDescent="0.25">
      <c r="A88" s="42"/>
      <c r="B88" s="46" t="s">
        <v>74</v>
      </c>
      <c r="C88" s="51">
        <v>59.1</v>
      </c>
      <c r="D88" s="51">
        <v>59.1</v>
      </c>
      <c r="E88" s="71"/>
      <c r="F88" s="74"/>
      <c r="G88" s="87"/>
    </row>
    <row r="89" spans="1:7" ht="54.75" hidden="1" customHeight="1" x14ac:dyDescent="0.25">
      <c r="A89" s="42"/>
      <c r="B89" s="46" t="s">
        <v>94</v>
      </c>
      <c r="C89" s="51">
        <v>7910.1</v>
      </c>
      <c r="D89" s="51">
        <v>7910.1</v>
      </c>
      <c r="E89" s="71"/>
      <c r="F89" s="74"/>
      <c r="G89" s="87"/>
    </row>
    <row r="90" spans="1:7" ht="85.5" hidden="1" customHeight="1" x14ac:dyDescent="0.25">
      <c r="A90" s="42"/>
      <c r="B90" s="46" t="s">
        <v>101</v>
      </c>
      <c r="C90" s="51">
        <v>2402.6</v>
      </c>
      <c r="D90" s="51">
        <v>1964.9</v>
      </c>
      <c r="E90" s="71"/>
      <c r="F90" s="74"/>
      <c r="G90" s="87"/>
    </row>
    <row r="91" spans="1:7" ht="0.75" hidden="1" customHeight="1" x14ac:dyDescent="0.25">
      <c r="A91" s="42" t="s">
        <v>64</v>
      </c>
      <c r="B91" s="47" t="s">
        <v>95</v>
      </c>
      <c r="C91" s="51">
        <v>5380</v>
      </c>
      <c r="D91" s="51">
        <v>5380</v>
      </c>
      <c r="E91" s="71"/>
      <c r="F91" s="74"/>
      <c r="G91" s="87"/>
    </row>
    <row r="92" spans="1:7" ht="27" hidden="1" customHeight="1" x14ac:dyDescent="0.25">
      <c r="A92" s="42" t="s">
        <v>68</v>
      </c>
      <c r="B92" s="47" t="s">
        <v>69</v>
      </c>
      <c r="C92" s="51">
        <v>4224.7</v>
      </c>
      <c r="D92" s="51">
        <v>4224.7</v>
      </c>
      <c r="E92" s="71"/>
      <c r="F92" s="74"/>
      <c r="G92" s="87"/>
    </row>
    <row r="93" spans="1:7" ht="0.75" hidden="1" customHeight="1" x14ac:dyDescent="0.25">
      <c r="A93" s="42" t="s">
        <v>70</v>
      </c>
      <c r="B93" s="47" t="s">
        <v>103</v>
      </c>
      <c r="C93" s="51">
        <v>916.2</v>
      </c>
      <c r="D93" s="51">
        <v>916.2</v>
      </c>
      <c r="E93" s="71"/>
      <c r="F93" s="74"/>
      <c r="G93" s="87"/>
    </row>
    <row r="94" spans="1:7" ht="30" customHeight="1" x14ac:dyDescent="0.25">
      <c r="A94" s="55" t="s">
        <v>166</v>
      </c>
      <c r="B94" s="36" t="s">
        <v>65</v>
      </c>
      <c r="C94" s="30">
        <f>C95+C98</f>
        <v>22217.5</v>
      </c>
      <c r="D94" s="30">
        <f>D95+D98</f>
        <v>18239.5</v>
      </c>
      <c r="E94" s="70">
        <f>E95</f>
        <v>0</v>
      </c>
      <c r="F94" s="75">
        <f>F95</f>
        <v>0</v>
      </c>
      <c r="G94" s="87">
        <v>0</v>
      </c>
    </row>
    <row r="95" spans="1:7" ht="73.5" customHeight="1" x14ac:dyDescent="0.25">
      <c r="A95" s="56" t="s">
        <v>165</v>
      </c>
      <c r="B95" s="40" t="s">
        <v>109</v>
      </c>
      <c r="C95" s="51">
        <v>4111.5</v>
      </c>
      <c r="D95" s="51">
        <v>4107.8</v>
      </c>
      <c r="E95" s="71"/>
      <c r="F95" s="74"/>
      <c r="G95" s="78"/>
    </row>
    <row r="96" spans="1:7" ht="0.75" hidden="1" customHeight="1" x14ac:dyDescent="0.25">
      <c r="A96" s="56"/>
      <c r="B96" s="63"/>
      <c r="C96" s="51">
        <v>4111.6000000000004</v>
      </c>
      <c r="D96" s="51">
        <v>4107.8</v>
      </c>
      <c r="E96" s="71"/>
      <c r="F96" s="74"/>
      <c r="G96" s="78"/>
    </row>
    <row r="97" spans="1:7" ht="18" hidden="1" x14ac:dyDescent="0.25">
      <c r="A97" s="56"/>
      <c r="B97" s="46"/>
      <c r="C97" s="51"/>
      <c r="D97" s="51"/>
      <c r="E97" s="71"/>
      <c r="F97" s="74"/>
      <c r="G97" s="78"/>
    </row>
    <row r="98" spans="1:7" ht="34.799999999999997" x14ac:dyDescent="0.25">
      <c r="A98" s="55" t="s">
        <v>164</v>
      </c>
      <c r="B98" s="36" t="s">
        <v>121</v>
      </c>
      <c r="C98" s="30">
        <v>18106</v>
      </c>
      <c r="D98" s="30">
        <v>14131.7</v>
      </c>
      <c r="E98" s="84">
        <f>E99+E101+E100</f>
        <v>19691.7</v>
      </c>
      <c r="F98" s="84">
        <f>F99+F101</f>
        <v>6515.7</v>
      </c>
      <c r="G98" s="78">
        <f t="shared" ref="G98:G99" si="1">F98/E98</f>
        <v>0.33088560154786023</v>
      </c>
    </row>
    <row r="99" spans="1:7" ht="24" customHeight="1" x14ac:dyDescent="0.25">
      <c r="A99" s="56"/>
      <c r="B99" s="44" t="s">
        <v>162</v>
      </c>
      <c r="C99" s="51">
        <v>1000</v>
      </c>
      <c r="D99" s="51">
        <v>1000</v>
      </c>
      <c r="E99" s="50">
        <v>8593.7000000000007</v>
      </c>
      <c r="F99" s="74">
        <v>6515.7</v>
      </c>
      <c r="G99" s="87">
        <f t="shared" si="1"/>
        <v>0.75819495677065751</v>
      </c>
    </row>
    <row r="100" spans="1:7" ht="24" customHeight="1" x14ac:dyDescent="0.25">
      <c r="A100" s="56"/>
      <c r="B100" s="44" t="s">
        <v>163</v>
      </c>
      <c r="C100" s="51"/>
      <c r="D100" s="51"/>
      <c r="E100" s="50">
        <v>9902</v>
      </c>
      <c r="F100" s="74">
        <v>0</v>
      </c>
      <c r="G100" s="87">
        <f>F100/E100</f>
        <v>0</v>
      </c>
    </row>
    <row r="101" spans="1:7" ht="22.5" customHeight="1" x14ac:dyDescent="0.25">
      <c r="A101" s="56"/>
      <c r="B101" s="44" t="s">
        <v>187</v>
      </c>
      <c r="C101" s="51"/>
      <c r="D101" s="51"/>
      <c r="E101" s="50">
        <v>1196</v>
      </c>
      <c r="F101" s="74">
        <v>0</v>
      </c>
      <c r="G101" s="87">
        <f>F101/E101</f>
        <v>0</v>
      </c>
    </row>
    <row r="102" spans="1:7" ht="13.5" hidden="1" customHeight="1" x14ac:dyDescent="0.25">
      <c r="A102" s="56"/>
      <c r="B102" s="44" t="s">
        <v>93</v>
      </c>
      <c r="C102" s="51"/>
      <c r="D102" s="51"/>
      <c r="E102" s="50"/>
      <c r="F102" s="74"/>
      <c r="G102" s="78"/>
    </row>
    <row r="103" spans="1:7" ht="24" hidden="1" customHeight="1" x14ac:dyDescent="0.25">
      <c r="A103" s="56"/>
      <c r="B103" s="44" t="s">
        <v>90</v>
      </c>
      <c r="C103" s="51"/>
      <c r="D103" s="51"/>
      <c r="E103" s="50"/>
      <c r="F103" s="74"/>
      <c r="G103" s="78"/>
    </row>
    <row r="104" spans="1:7" ht="0.75" hidden="1" customHeight="1" x14ac:dyDescent="0.25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78"/>
    </row>
    <row r="105" spans="1:7" ht="0.75" hidden="1" customHeight="1" x14ac:dyDescent="0.25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78"/>
    </row>
    <row r="106" spans="1:7" ht="45.75" customHeight="1" x14ac:dyDescent="0.25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78"/>
    </row>
    <row r="107" spans="1:7" ht="1.5" hidden="1" customHeight="1" x14ac:dyDescent="0.25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78" t="e">
        <f>F107/E107</f>
        <v>#DIV/0!</v>
      </c>
    </row>
    <row r="108" spans="1:7" ht="18" hidden="1" x14ac:dyDescent="0.25">
      <c r="A108" s="56"/>
      <c r="B108" s="40" t="s">
        <v>67</v>
      </c>
      <c r="C108" s="51">
        <v>200</v>
      </c>
      <c r="D108" s="51">
        <v>200</v>
      </c>
      <c r="E108" s="50"/>
      <c r="G108" s="78" t="e">
        <f t="shared" ref="G108:G112" si="2">F108/E108</f>
        <v>#DIV/0!</v>
      </c>
    </row>
    <row r="109" spans="1:7" ht="4.5" hidden="1" customHeight="1" x14ac:dyDescent="0.25">
      <c r="A109" s="56"/>
      <c r="B109" s="44" t="s">
        <v>91</v>
      </c>
      <c r="C109" s="51"/>
      <c r="D109" s="51"/>
      <c r="E109" s="50"/>
      <c r="G109" s="78" t="e">
        <f t="shared" si="2"/>
        <v>#DIV/0!</v>
      </c>
    </row>
    <row r="110" spans="1:7" ht="69.75" hidden="1" customHeight="1" x14ac:dyDescent="0.25">
      <c r="A110" s="56" t="s">
        <v>80</v>
      </c>
      <c r="B110" s="40" t="s">
        <v>79</v>
      </c>
      <c r="C110" s="51"/>
      <c r="D110" s="51"/>
      <c r="E110" s="50"/>
      <c r="G110" s="78" t="e">
        <f t="shared" si="2"/>
        <v>#DIV/0!</v>
      </c>
    </row>
    <row r="111" spans="1:7" ht="47.25" hidden="1" customHeight="1" x14ac:dyDescent="0.25">
      <c r="A111" s="56" t="s">
        <v>81</v>
      </c>
      <c r="B111" s="40" t="s">
        <v>82</v>
      </c>
      <c r="C111" s="51"/>
      <c r="D111" s="51"/>
      <c r="E111" s="50"/>
      <c r="G111" s="78" t="e">
        <f t="shared" si="2"/>
        <v>#DIV/0!</v>
      </c>
    </row>
    <row r="112" spans="1:7" ht="28.5" hidden="1" customHeight="1" x14ac:dyDescent="0.25">
      <c r="A112" s="56" t="s">
        <v>81</v>
      </c>
      <c r="B112" s="40" t="s">
        <v>83</v>
      </c>
      <c r="C112" s="51"/>
      <c r="D112" s="51"/>
      <c r="E112" s="50"/>
      <c r="G112" s="78" t="e">
        <f t="shared" si="2"/>
        <v>#DIV/0!</v>
      </c>
    </row>
    <row r="113" spans="1:7" ht="28.5" customHeight="1" x14ac:dyDescent="0.25">
      <c r="A113" s="56"/>
      <c r="B113" s="36" t="s">
        <v>188</v>
      </c>
      <c r="C113" s="51"/>
      <c r="D113" s="51"/>
      <c r="E113" s="58">
        <v>69436.100000000006</v>
      </c>
      <c r="F113" s="83">
        <v>24622.400000000001</v>
      </c>
      <c r="G113" s="78">
        <v>0.35460000000000003</v>
      </c>
    </row>
    <row r="114" spans="1:7" ht="28.5" customHeight="1" x14ac:dyDescent="0.3">
      <c r="A114" s="12"/>
      <c r="B114" s="82" t="s">
        <v>189</v>
      </c>
      <c r="C114" s="13" t="e">
        <f>C13+C33</f>
        <v>#REF!</v>
      </c>
      <c r="D114" s="13" t="e">
        <f>D13+D33</f>
        <v>#REF!</v>
      </c>
      <c r="E114" s="65"/>
      <c r="F114" s="65">
        <v>-1969.6</v>
      </c>
      <c r="G114" s="78"/>
    </row>
    <row r="115" spans="1:7" ht="18.75" customHeight="1" x14ac:dyDescent="0.25">
      <c r="C115" s="11" t="e">
        <f>C13+C33</f>
        <v>#REF!</v>
      </c>
      <c r="D115" s="11" t="e">
        <f>D13+D33</f>
        <v>#REF!</v>
      </c>
      <c r="E115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ColWidth="9.109375" defaultRowHeight="13.2" x14ac:dyDescent="0.25"/>
  <cols>
    <col min="1" max="1" width="35.44140625" style="2" customWidth="1"/>
    <col min="2" max="2" width="83.33203125" style="6" customWidth="1"/>
    <col min="3" max="3" width="16.5546875" style="1" hidden="1" customWidth="1"/>
    <col min="4" max="4" width="14.5546875" style="1" hidden="1" customWidth="1"/>
    <col min="5" max="5" width="35.6640625" style="1" customWidth="1"/>
    <col min="6" max="6" width="26.109375" style="1" customWidth="1"/>
    <col min="7" max="16384" width="9.109375" style="1"/>
  </cols>
  <sheetData>
    <row r="1" spans="1:6" s="4" customFormat="1" ht="26.25" customHeight="1" x14ac:dyDescent="0.35">
      <c r="A1" s="8"/>
      <c r="D1" s="9" t="s">
        <v>75</v>
      </c>
      <c r="E1" s="66" t="s">
        <v>145</v>
      </c>
    </row>
    <row r="2" spans="1:6" s="4" customFormat="1" ht="25.5" customHeight="1" x14ac:dyDescent="0.35">
      <c r="A2" s="8"/>
      <c r="B2" s="9"/>
      <c r="C2" s="8" t="s">
        <v>71</v>
      </c>
      <c r="E2" s="66" t="s">
        <v>138</v>
      </c>
    </row>
    <row r="3" spans="1:6" s="4" customFormat="1" ht="23.25" customHeight="1" x14ac:dyDescent="0.35">
      <c r="A3" s="8"/>
      <c r="B3" s="92"/>
      <c r="C3" s="92"/>
      <c r="D3" s="8" t="s">
        <v>72</v>
      </c>
      <c r="E3" s="66" t="s">
        <v>143</v>
      </c>
    </row>
    <row r="4" spans="1:6" s="4" customFormat="1" ht="18" hidden="1" x14ac:dyDescent="0.35">
      <c r="A4" s="8"/>
      <c r="B4" s="9"/>
      <c r="C4" s="8"/>
      <c r="D4" s="8"/>
      <c r="E4" s="66"/>
    </row>
    <row r="5" spans="1:6" s="4" customFormat="1" ht="18" hidden="1" x14ac:dyDescent="0.35">
      <c r="A5" s="8"/>
      <c r="B5" s="9"/>
      <c r="C5" s="8"/>
      <c r="D5" s="8"/>
      <c r="E5" s="66"/>
    </row>
    <row r="6" spans="1:6" s="4" customFormat="1" ht="22.5" customHeight="1" x14ac:dyDescent="0.35">
      <c r="A6" s="8"/>
      <c r="B6" s="68"/>
      <c r="E6" s="66" t="s">
        <v>144</v>
      </c>
    </row>
    <row r="7" spans="1:6" s="4" customFormat="1" ht="22.5" customHeight="1" x14ac:dyDescent="0.35">
      <c r="A7" s="8"/>
      <c r="B7" s="68"/>
      <c r="E7" s="66" t="s">
        <v>139</v>
      </c>
    </row>
    <row r="8" spans="1:6" s="4" customFormat="1" ht="39" customHeight="1" x14ac:dyDescent="0.35">
      <c r="A8" s="97" t="s">
        <v>142</v>
      </c>
      <c r="B8" s="97"/>
      <c r="C8" s="97"/>
      <c r="D8" s="97"/>
      <c r="E8" s="97"/>
    </row>
    <row r="9" spans="1:6" s="4" customFormat="1" ht="18" hidden="1" x14ac:dyDescent="0.35">
      <c r="A9" s="3" t="s">
        <v>3</v>
      </c>
      <c r="B9" s="5"/>
      <c r="C9" s="15"/>
      <c r="D9" s="14">
        <v>2009</v>
      </c>
      <c r="E9" s="14"/>
    </row>
    <row r="10" spans="1:6" s="4" customFormat="1" ht="18" x14ac:dyDescent="0.35">
      <c r="A10" s="3"/>
      <c r="B10" s="5"/>
      <c r="C10" s="15"/>
      <c r="D10" s="14"/>
      <c r="E10" s="14"/>
    </row>
    <row r="11" spans="1:6" ht="15.75" customHeight="1" x14ac:dyDescent="0.25">
      <c r="A11" s="16" t="s">
        <v>0</v>
      </c>
      <c r="B11" s="95" t="s">
        <v>2</v>
      </c>
      <c r="C11" s="90" t="s">
        <v>21</v>
      </c>
      <c r="D11" s="90" t="s">
        <v>22</v>
      </c>
      <c r="E11" s="104">
        <v>2019</v>
      </c>
    </row>
    <row r="12" spans="1:6" ht="18" customHeight="1" x14ac:dyDescent="0.25">
      <c r="A12" s="17" t="s">
        <v>1</v>
      </c>
      <c r="B12" s="96"/>
      <c r="C12" s="91"/>
      <c r="D12" s="91"/>
      <c r="E12" s="105"/>
    </row>
    <row r="13" spans="1:6" ht="24" customHeight="1" x14ac:dyDescent="0.35">
      <c r="A13" s="102" t="s">
        <v>28</v>
      </c>
      <c r="B13" s="103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" hidden="1" x14ac:dyDescent="0.35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" x14ac:dyDescent="0.35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5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" x14ac:dyDescent="0.35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" x14ac:dyDescent="0.35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5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5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" x14ac:dyDescent="0.35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5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5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" hidden="1" x14ac:dyDescent="0.35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6" x14ac:dyDescent="0.35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5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5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5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5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5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5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5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" x14ac:dyDescent="0.35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4.799999999999997" x14ac:dyDescent="0.35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" x14ac:dyDescent="0.35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6" x14ac:dyDescent="0.35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6" x14ac:dyDescent="0.35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5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5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5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5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5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5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5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5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5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5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5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5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5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5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5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5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5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5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5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5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5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5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5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5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5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5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5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5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5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5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5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5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5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5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5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5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5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5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5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5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5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5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5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5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6" hidden="1" x14ac:dyDescent="0.35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5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5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5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5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5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5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5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5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5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5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5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5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5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5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5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" hidden="1" x14ac:dyDescent="0.35">
      <c r="A98" s="56"/>
      <c r="B98" s="46"/>
      <c r="C98" s="51"/>
      <c r="D98" s="51"/>
      <c r="E98" s="50"/>
      <c r="F98" s="69">
        <f t="shared" si="1"/>
        <v>0</v>
      </c>
    </row>
    <row r="99" spans="1:6" ht="36" x14ac:dyDescent="0.35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5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5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5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5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5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5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5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5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" hidden="1" x14ac:dyDescent="0.35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5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5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5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5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5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5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Сизикова</cp:lastModifiedBy>
  <cp:lastPrinted>2019-05-28T09:35:48Z</cp:lastPrinted>
  <dcterms:created xsi:type="dcterms:W3CDTF">2003-01-08T04:30:11Z</dcterms:created>
  <dcterms:modified xsi:type="dcterms:W3CDTF">2024-10-02T07:29:02Z</dcterms:modified>
</cp:coreProperties>
</file>