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buh\Desktop\Предварит бюджет на 2021\бюджет 2025\бюджет 2024 скор\"/>
    </mc:Choice>
  </mc:AlternateContent>
  <bookViews>
    <workbookView xWindow="0" yWindow="0" windowWidth="7305" windowHeight="1069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Лист1!$11:$12</definedName>
    <definedName name="_xlnm.Print_Area" localSheetId="0">Лист1!$A$1:$H$111</definedName>
  </definedNames>
  <calcPr calcId="152511"/>
</workbook>
</file>

<file path=xl/calcChain.xml><?xml version="1.0" encoding="utf-8"?>
<calcChain xmlns="http://schemas.openxmlformats.org/spreadsheetml/2006/main">
  <c r="G93" i="1" l="1"/>
  <c r="F93" i="1"/>
  <c r="F33" i="1" s="1"/>
  <c r="G19" i="1"/>
  <c r="F19" i="1"/>
  <c r="F13" i="1" s="1"/>
  <c r="E93" i="1"/>
  <c r="E33" i="1"/>
  <c r="E32" i="1"/>
  <c r="F34" i="1"/>
  <c r="E34" i="1"/>
  <c r="E19" i="1"/>
  <c r="E13" i="1"/>
  <c r="E111" i="1" s="1"/>
  <c r="F32" i="1" l="1"/>
  <c r="F111" i="1" s="1"/>
  <c r="G60" i="1" l="1"/>
  <c r="G34" i="1"/>
  <c r="G13" i="1"/>
  <c r="D66" i="1"/>
  <c r="D34" i="1"/>
  <c r="D37" i="1"/>
  <c r="D33" i="1" s="1"/>
  <c r="D32" i="1" s="1"/>
  <c r="D93" i="1"/>
  <c r="D13" i="1"/>
  <c r="C66" i="1"/>
  <c r="C34" i="1"/>
  <c r="C37" i="1"/>
  <c r="C93" i="1"/>
  <c r="C13" i="1"/>
  <c r="C14" i="1"/>
  <c r="G32" i="1" l="1"/>
  <c r="G111" i="1" s="1"/>
  <c r="G33" i="1"/>
  <c r="C33" i="1"/>
  <c r="C32" i="1" s="1"/>
  <c r="C111" i="1" s="1"/>
  <c r="D111" i="1"/>
  <c r="D112" i="1"/>
  <c r="C112" i="1" l="1"/>
</calcChain>
</file>

<file path=xl/sharedStrings.xml><?xml version="1.0" encoding="utf-8"?>
<sst xmlns="http://schemas.openxmlformats.org/spreadsheetml/2006/main" count="157" uniqueCount="152">
  <si>
    <t>Коды</t>
  </si>
  <si>
    <t>бюджетной классификации</t>
  </si>
  <si>
    <t>Наименование</t>
  </si>
  <si>
    <t xml:space="preserve"> </t>
  </si>
  <si>
    <t>000 2 02 09024 05 0000 151</t>
  </si>
  <si>
    <t>ДОТАЦИИ ВСЕГО</t>
  </si>
  <si>
    <t>Прочие безвозмездные поступления в бюджеты муниципальных районов от бюджетов субъектов РФ, в том числе</t>
  </si>
  <si>
    <t xml:space="preserve">БЕЗВОЗМЕЗДНЫЕ ПОСТУПЛЕНИЯ </t>
  </si>
  <si>
    <t xml:space="preserve">БЕЗВОЗМЕЗДНЫЕ ПОСТУПЛЕНИЯ от других бюджетов бюджетной системы РФ </t>
  </si>
  <si>
    <t>Возврат остатков субвенций</t>
  </si>
  <si>
    <t>000 2 02 02004 05 0000 151</t>
  </si>
  <si>
    <t>000 2 02 02008 05 0000 151</t>
  </si>
  <si>
    <t>Налог на доходы физических лиц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</si>
  <si>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</si>
  <si>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</si>
  <si>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       из них:</t>
  </si>
  <si>
    <t>1 16 00000 00 0000 140</t>
  </si>
  <si>
    <t>АДМИНИСТРАТИВНЫЕ ПЛАТЕЖИ И СБОРЫ</t>
  </si>
  <si>
    <t>000 2 02 02051 05 0000 151</t>
  </si>
  <si>
    <t>Утвержденные бюджетные назначения</t>
  </si>
  <si>
    <t>Исполнено</t>
  </si>
  <si>
    <t>1 11 03050 05 0000 120</t>
  </si>
  <si>
    <t>Проценты, полученные от предоставления кредита</t>
  </si>
  <si>
    <t>1 17 08000 01 0000 110</t>
  </si>
  <si>
    <t>Прочие неналоговые доходы</t>
  </si>
  <si>
    <t>Налоговые и неналоговые доходы с учетом возврата остатков субвенций, субсидий прошлых лет</t>
  </si>
  <si>
    <t>СУБСИДИИ</t>
  </si>
  <si>
    <t>Субсидии бюджетам муниципальных районов на развитие социальной и инженерной инфраструктуры муниципальных образований</t>
  </si>
  <si>
    <t>Субсидии бюджетам муниципальных районов на обеспечение жильем молодых семей</t>
  </si>
  <si>
    <t>Субсидии бюджетам муниципальных районов на внедрение инновационных образовательных программ</t>
  </si>
  <si>
    <t>000 2 02 02022 05 0000 151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</si>
  <si>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</si>
  <si>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</si>
  <si>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государственную поддержку внедрения комплексных мер модернизации образования</t>
  </si>
  <si>
    <t>000 2 02 02042 05 0000 151</t>
  </si>
  <si>
    <t>Субсидии бюджетам муниципальных районов на реализацию федеральных целевых программ</t>
  </si>
  <si>
    <t xml:space="preserve">   региональные целевые программы</t>
  </si>
  <si>
    <t xml:space="preserve">   на развитие улично-дорожной сети</t>
  </si>
  <si>
    <t>Субсидии бюджетам муниципальных районов на осуществление мероприятий по обеспечению жильем граждан РФ, проживающих в сельской местности (Главное управление сельского хозяйства)</t>
  </si>
  <si>
    <t>000 2 02 02085 05 0000 151</t>
  </si>
  <si>
    <t xml:space="preserve">   на оздоровление детей </t>
  </si>
  <si>
    <t>СУБВЕНЦИИ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</si>
  <si>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РФ</t>
  </si>
  <si>
    <t>000 2 02 03007 05 0000 151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</si>
  <si>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 в семью</t>
  </si>
  <si>
    <t>000 2 02 03020 05 0000 151</t>
  </si>
  <si>
    <t>Субвенции бюджетам муниципальных районов на ежемесячное денежное вознаграждение за классное руководство</t>
  </si>
  <si>
    <t>000 2 02 03021 05 0000 151</t>
  </si>
  <si>
    <t xml:space="preserve">   Субвенции  на выравнивание бюджетной обеспеченности поселений</t>
  </si>
  <si>
    <t xml:space="preserve">   Субвенции на обеспечение государственных гарантий прав граждан на получение общедоступного и бесплатного образования</t>
  </si>
  <si>
    <t xml:space="preserve">   Субвенции на обеспечение деятельности образовательных учреждений для детей-сирот и детей, оставшихся без попечения родителей</t>
  </si>
  <si>
    <t xml:space="preserve">   Субвенции на обеспечение деятельности специальных (коррекционных) образовательных учреждений для обучающихся, воспитанников с ограниченными возможностями здоровья</t>
  </si>
  <si>
    <t xml:space="preserve">   Субвенции на оказание специализированной медицинской помощи в краевых специализированных центрах, отделениях (лабораториях) муниципальных организаций здравоохранения</t>
  </si>
  <si>
    <t xml:space="preserve">   Субвенции на оказание специализированной медицинской помощи с применением донорской крови и ее компонентов</t>
  </si>
  <si>
    <t xml:space="preserve">   Субвенции на функционирование комиссий по делам несовершеннолетних и защите их прав</t>
  </si>
  <si>
    <t xml:space="preserve">   Субвенции на функционирование административных комиссий при местных администрациях</t>
  </si>
  <si>
    <t xml:space="preserve">   Субвенции на лицензирование розничной продажи алкогольной продукции</t>
  </si>
  <si>
    <t xml:space="preserve">   Субвенции на организацию и осуществление деятельности по опеке и попечительству над детьми-сиротами и детьми, оставшимися без попечения родителей</t>
  </si>
  <si>
    <t xml:space="preserve">   Субвенции на компенсационные выплаты на питание обучающимся в муниципальных общеобразовательных учреждениях, нуждающимся в социальной поддержке</t>
  </si>
  <si>
    <t>000 2 02 03027 05 0000 151</t>
  </si>
  <si>
    <t>ИНЫЕ МЕЖБЮДЖЕТНЫЕ ТРАНСФЕРТЫ</t>
  </si>
  <si>
    <t xml:space="preserve">   средства на возмещение расходов, связанных с предоставлением мер социальной поддержки педагогическим работникам образовательных учреждений, работающим и проживающим в сельской местности</t>
  </si>
  <si>
    <t xml:space="preserve">   средства, перечисленные Управлением по ГО и ЧС</t>
  </si>
  <si>
    <t>000 2 02 03069 05 0000 151</t>
  </si>
  <si>
    <t>Субвенции бюджетам муниципальных районов на обеспечение жильем отдельных категорий граждан. Установленных Федеральным законом от 12января 1995 года №5-фз "О ветеранах"</t>
  </si>
  <si>
    <t>000 2 02 03070 05 0000 151</t>
  </si>
  <si>
    <t xml:space="preserve">к Решению районного Совета народных депутатов  № </t>
  </si>
  <si>
    <t xml:space="preserve">              от    .  .2010 г.</t>
  </si>
  <si>
    <t>Субвенции на воспитание и обучение детей инвалидов ДДУ</t>
  </si>
  <si>
    <t>Субвенции на выплату компенсации затрат родителей на воспитание и обучение детей-инвалидов на дому</t>
  </si>
  <si>
    <t xml:space="preserve">              ПРИЛОЖЕНИЕ №  3</t>
  </si>
  <si>
    <t>федеральная целевая программа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</si>
  <si>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</si>
  <si>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статистических переписей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</si>
  <si>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</si>
  <si>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000 2 02 04014 05 0000 151</t>
  </si>
  <si>
    <t>000 2 19 05000 05 0000 151</t>
  </si>
  <si>
    <t>Возврат субсидий. Субвенций и иных межбюджетных трансфертов остатков прошлых лет средств краевого бюджета</t>
  </si>
  <si>
    <t>Возврат субсидий. Субвенций и иных межбюджетных трансфертов остатков прошлых лет средств федерального бюджета</t>
  </si>
  <si>
    <t>000 2 02 02145 05 0000 151</t>
  </si>
  <si>
    <t>Субсидии бюджетам муниципальных районов намодернизацию региональных систем общего образования</t>
  </si>
  <si>
    <t xml:space="preserve">   на строительство, реконструкцию, модернизацию и капитальный ремонт объектов муниципальной собственности в социальной сфере и жилищно-коммунальном хозяйстве газификац (Д/с №9 75х75)</t>
  </si>
  <si>
    <t>проф.доплаты наиболее востребованным категориям специалистов здравоохранения</t>
  </si>
  <si>
    <t xml:space="preserve">   реализация мероприятий по обеспечению доступности услуг дошкольного образования</t>
  </si>
  <si>
    <t xml:space="preserve">   на обеспечение жилыем детей сирот (за счет средств краевого бюджета) </t>
  </si>
  <si>
    <t xml:space="preserve">   санаторно-курортное лечение педагогических работников</t>
  </si>
  <si>
    <t xml:space="preserve"> безвозмездные поступления погорельцы</t>
  </si>
  <si>
    <t>ремонт отопления ДДУ</t>
  </si>
  <si>
    <t>программа новая школа Алтая</t>
  </si>
  <si>
    <t xml:space="preserve">   Субвенции на содержание ребенка в семье опекуна и приемной семье, а также вознаграждение приемному родителю (краевая)</t>
  </si>
  <si>
    <t>Субвенции бюджетам муниципальных районов на содержание ребенка в семье опекуна и приемной семье, а также вознаграждение приемному родителю (федеральная)</t>
  </si>
  <si>
    <t>на создание дополнительных мест для детей в дошкольных учреждениях</t>
  </si>
  <si>
    <t>000 202 03022 05 0000 151</t>
  </si>
  <si>
    <t>Субсидии бюджетам муниципальных районов на обеспечение жильем молодых семей и молодых специалистов, работающих и проживающих в сельской местности  а также граждан, проживающих в сельской местности</t>
  </si>
  <si>
    <t>на модернизацию здравоохранения  в части повышения доступности амбулаторной медицинской помощи</t>
  </si>
  <si>
    <t xml:space="preserve">на предоставление единовременных денежных выплат отличникам и получившим золотые и серебряные медали учащимся-выпускникам 11 классов из многодетных семей </t>
  </si>
  <si>
    <t>Субвенции бюджетам муниципальных районов на выплату компенсации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</si>
  <si>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 xml:space="preserve">на выплату стимулирующих надбавок педагогическим работникам муниципальных дошкольных образовательных учреждений </t>
  </si>
  <si>
    <t>Субвенции бюджетам муниципальных районов на обеспечение жильем отдельных категорий граждан. Установленных Федеральным законом от 12января 1995 года №5-фз "О ветеранах" и от 7 мая 2008  года № 714 "Об обеспечении жильем ветеранов ВОВ 1941-1945 годов"</t>
  </si>
  <si>
    <t>Земельный налог</t>
  </si>
  <si>
    <t>Налог на имущество физических лиц</t>
  </si>
  <si>
    <t>Межбюджетные трансферты, передаваемые бюджетам поселений на осуществление части полномочий по решению вопросов местного значения в соответствии с заключенными соглашениями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</si>
  <si>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</si>
  <si>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Доходы. полученные в виде арендной платы за земельные участки.государственная собственность на которые не разграничена и которые расположены в границах поселений.а также средства от продажи права на заключение договоров аренды указанных земельных участков</t>
  </si>
  <si>
    <t xml:space="preserve">Дотации бюджетам поселений на выравнивание уровня бюджетной обеспеченности </t>
  </si>
  <si>
    <t xml:space="preserve">Дотации бюджетам поселений на поддержку мер по обеспечению сбалансированности бюджетов </t>
  </si>
  <si>
    <t>Прочие субсидии бюджетам поселений</t>
  </si>
  <si>
    <t xml:space="preserve">Субвенции бюджетам поселений на государственную регистрацию актов гражданского состояния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</si>
  <si>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</si>
  <si>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бюджетам поселений на выполнение передаваемых полномочий субъектов Российской Федерации</t>
  </si>
  <si>
    <t>Прочие межбюджетные трансферты, передаваемые бюджетам поселений</t>
  </si>
  <si>
    <t>Прочие доходы от оказания платных услуг (работ) пролучателями средств бюджетов поселений</t>
  </si>
  <si>
    <t>Прочие доходы от компенсации затрат  бюджетов поселений</t>
  </si>
  <si>
    <t>Субсидии бюджетам поселений на реализацию федеральных целевых программ</t>
  </si>
  <si>
    <t>Единый сельскохозяйственный налог</t>
  </si>
  <si>
    <t>1 16 51040 02 0000 140</t>
  </si>
  <si>
    <t>Денежные взыскания, штрафы</t>
  </si>
  <si>
    <t>1 17 05050 13 0000 180</t>
  </si>
  <si>
    <t>1 11 05013 13 0000 120</t>
  </si>
  <si>
    <t>ВСЕГО доходов</t>
  </si>
  <si>
    <t>городская среда</t>
  </si>
  <si>
    <t>1 06 0103013 0000 110</t>
  </si>
  <si>
    <t>1 13 02995 13 0000 130</t>
  </si>
  <si>
    <t>1 11 05035 13 0000 120</t>
  </si>
  <si>
    <t>113 01995 13 0000 130</t>
  </si>
  <si>
    <t>Приложение № 1</t>
  </si>
  <si>
    <t xml:space="preserve">к решению Совета депутатов Тальменского </t>
  </si>
  <si>
    <t>поссовета Тальменского района Алтайского края</t>
  </si>
  <si>
    <t>1 05 0301001 0000 110</t>
  </si>
  <si>
    <t>1 01 0200001 0000 110</t>
  </si>
  <si>
    <t>1 06 06000 00 0000 110</t>
  </si>
  <si>
    <t>2 02 16001 13 0000 151</t>
  </si>
  <si>
    <t>2 02 00000 00 0000 000</t>
  </si>
  <si>
    <t>2 02 10003 13 0000 151</t>
  </si>
  <si>
    <t xml:space="preserve"> 2 02 20000 00 0000 151</t>
  </si>
  <si>
    <t>2 02 25555 13 0000 151</t>
  </si>
  <si>
    <t>2 02 29999 13 0000 151</t>
  </si>
  <si>
    <t xml:space="preserve"> 2 02 03000 00 0000 151</t>
  </si>
  <si>
    <t>2 02 03003 13 0000 151</t>
  </si>
  <si>
    <t>2 02 03015 13 0000 151</t>
  </si>
  <si>
    <t xml:space="preserve"> 2 02 30024 13 0000 151</t>
  </si>
  <si>
    <t>2 02 40014 13 0000 151</t>
  </si>
  <si>
    <t>2 02 49999 13 0000 151</t>
  </si>
  <si>
    <t xml:space="preserve"> 2 02 00000 00 0000 000</t>
  </si>
  <si>
    <t xml:space="preserve"> 2 02 40000 00 0000 150</t>
  </si>
  <si>
    <t xml:space="preserve">из МДФ  за счет средств района </t>
  </si>
  <si>
    <t>из МДФ за счет средств субсидии КБ на УДС</t>
  </si>
  <si>
    <t>№____ от "____"____________ 2024 года</t>
  </si>
  <si>
    <t>Доходы бюджета муниципального образования Тальменский поссовет на 2025 год и плановый период 2026-2027 года</t>
  </si>
  <si>
    <t>1 14 06013 13 0000 430</t>
  </si>
  <si>
    <t>Доходы от реализации земли</t>
  </si>
  <si>
    <t>на водоохранный комплекс (дамба)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</si>
</sst>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 ;[Red]\-#,##0.0\ "/>
  </numFmts>
  <fonts count="8" x14ac:knownFonts="1"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164" fontId="1" fillId="0" borderId="0" xfId="0" applyNumberFormat="1" applyFont="1"/>
    <xf numFmtId="49" fontId="3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2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vertical="center" wrapText="1"/>
    </xf>
    <xf numFmtId="1" fontId="4" fillId="0" borderId="2" xfId="0" quotePrefix="1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165" fontId="4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left" wrapText="1"/>
    </xf>
    <xf numFmtId="1" fontId="3" fillId="0" borderId="2" xfId="0" quotePrefix="1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vertical="center"/>
    </xf>
    <xf numFmtId="0" fontId="4" fillId="0" borderId="2" xfId="0" quotePrefix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 wrapText="1"/>
    </xf>
    <xf numFmtId="1" fontId="4" fillId="0" borderId="2" xfId="0" quotePrefix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vertical="center" wrapText="1"/>
    </xf>
    <xf numFmtId="0" fontId="3" fillId="0" borderId="2" xfId="0" quotePrefix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4" fillId="2" borderId="0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/>
    <xf numFmtId="165" fontId="4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view="pageBreakPreview" zoomScale="70" zoomScaleNormal="70" zoomScaleSheetLayoutView="70" workbookViewId="0">
      <selection activeCell="G74" sqref="G74"/>
    </sheetView>
  </sheetViews>
  <sheetFormatPr defaultRowHeight="12.75" x14ac:dyDescent="0.2"/>
  <cols>
    <col min="1" max="1" width="30.140625" style="2" customWidth="1"/>
    <col min="2" max="2" width="83.28515625" style="6" customWidth="1"/>
    <col min="3" max="3" width="16.5703125" style="1" hidden="1" customWidth="1"/>
    <col min="4" max="4" width="14.5703125" style="1" hidden="1" customWidth="1"/>
    <col min="5" max="5" width="21.28515625" style="1" customWidth="1"/>
    <col min="6" max="6" width="22.5703125" style="1" customWidth="1"/>
    <col min="7" max="7" width="21.85546875" style="1" customWidth="1"/>
    <col min="8" max="8" width="37.5703125" style="1" hidden="1" customWidth="1"/>
    <col min="9" max="16384" width="9.140625" style="1"/>
  </cols>
  <sheetData>
    <row r="1" spans="1:7" s="4" customFormat="1" ht="44.25" customHeight="1" x14ac:dyDescent="0.3">
      <c r="A1" s="8"/>
      <c r="D1" s="9" t="s">
        <v>70</v>
      </c>
      <c r="E1" s="75" t="s">
        <v>125</v>
      </c>
      <c r="F1" s="75"/>
      <c r="G1" s="75"/>
    </row>
    <row r="2" spans="1:7" s="4" customFormat="1" ht="25.5" customHeight="1" x14ac:dyDescent="0.3">
      <c r="A2" s="8"/>
      <c r="B2" s="9"/>
      <c r="C2" s="8" t="s">
        <v>66</v>
      </c>
      <c r="E2" s="75" t="s">
        <v>126</v>
      </c>
      <c r="F2" s="75"/>
      <c r="G2" s="75"/>
    </row>
    <row r="3" spans="1:7" s="4" customFormat="1" ht="23.25" customHeight="1" x14ac:dyDescent="0.3">
      <c r="A3" s="8"/>
      <c r="B3" s="80"/>
      <c r="C3" s="80"/>
      <c r="D3" s="8" t="s">
        <v>67</v>
      </c>
      <c r="E3" s="75" t="s">
        <v>127</v>
      </c>
      <c r="F3" s="75"/>
      <c r="G3" s="75"/>
    </row>
    <row r="4" spans="1:7" s="4" customFormat="1" ht="18.75" hidden="1" x14ac:dyDescent="0.3">
      <c r="A4" s="8"/>
      <c r="B4" s="9"/>
      <c r="C4" s="8"/>
      <c r="D4" s="8"/>
      <c r="E4" s="71"/>
      <c r="F4" s="71"/>
      <c r="G4" s="60"/>
    </row>
    <row r="5" spans="1:7" s="4" customFormat="1" ht="18.75" hidden="1" x14ac:dyDescent="0.3">
      <c r="A5" s="8"/>
      <c r="B5" s="9"/>
      <c r="C5" s="8"/>
      <c r="D5" s="8"/>
      <c r="E5" s="71"/>
      <c r="F5" s="71"/>
      <c r="G5" s="60"/>
    </row>
    <row r="6" spans="1:7" s="4" customFormat="1" ht="22.5" customHeight="1" x14ac:dyDescent="0.3">
      <c r="A6" s="8"/>
      <c r="B6" s="7"/>
      <c r="E6" s="75" t="s">
        <v>147</v>
      </c>
      <c r="F6" s="75"/>
      <c r="G6" s="75"/>
    </row>
    <row r="7" spans="1:7" s="4" customFormat="1" ht="22.5" customHeight="1" x14ac:dyDescent="0.3">
      <c r="A7" s="8"/>
      <c r="B7" s="7"/>
      <c r="G7" s="60"/>
    </row>
    <row r="8" spans="1:7" s="4" customFormat="1" ht="39" customHeight="1" x14ac:dyDescent="0.3">
      <c r="A8" s="85" t="s">
        <v>148</v>
      </c>
      <c r="B8" s="85"/>
      <c r="C8" s="85"/>
      <c r="D8" s="85"/>
      <c r="E8" s="85"/>
      <c r="F8" s="85"/>
      <c r="G8" s="85"/>
    </row>
    <row r="9" spans="1:7" s="4" customFormat="1" ht="18.75" hidden="1" x14ac:dyDescent="0.3">
      <c r="A9" s="3" t="s">
        <v>3</v>
      </c>
      <c r="B9" s="5"/>
      <c r="C9" s="15"/>
      <c r="D9" s="14">
        <v>2009</v>
      </c>
      <c r="E9" s="14"/>
      <c r="F9" s="14"/>
      <c r="G9" s="14"/>
    </row>
    <row r="10" spans="1:7" s="4" customFormat="1" ht="18.75" x14ac:dyDescent="0.3">
      <c r="A10" s="3"/>
      <c r="B10" s="5"/>
      <c r="C10" s="15"/>
      <c r="D10" s="14"/>
      <c r="E10" s="14"/>
      <c r="F10" s="14"/>
      <c r="G10" s="14"/>
    </row>
    <row r="11" spans="1:7" ht="15.75" customHeight="1" x14ac:dyDescent="0.2">
      <c r="A11" s="72" t="s">
        <v>0</v>
      </c>
      <c r="B11" s="83" t="s">
        <v>2</v>
      </c>
      <c r="C11" s="78" t="s">
        <v>19</v>
      </c>
      <c r="D11" s="78" t="s">
        <v>20</v>
      </c>
      <c r="E11" s="76">
        <v>2025</v>
      </c>
      <c r="F11" s="76">
        <v>2026</v>
      </c>
      <c r="G11" s="86">
        <v>2027</v>
      </c>
    </row>
    <row r="12" spans="1:7" ht="18" customHeight="1" x14ac:dyDescent="0.2">
      <c r="A12" s="73" t="s">
        <v>1</v>
      </c>
      <c r="B12" s="84"/>
      <c r="C12" s="79"/>
      <c r="D12" s="79"/>
      <c r="E12" s="77"/>
      <c r="F12" s="77"/>
      <c r="G12" s="87"/>
    </row>
    <row r="13" spans="1:7" ht="24" customHeight="1" x14ac:dyDescent="0.2">
      <c r="A13" s="81" t="s">
        <v>25</v>
      </c>
      <c r="B13" s="82"/>
      <c r="C13" s="10" t="e">
        <f>#REF!+#REF!+#REF!+C18+C19+#REF!+#REF!+C28+C29+C31</f>
        <v>#REF!</v>
      </c>
      <c r="D13" s="10" t="e">
        <f>#REF!+#REF!+#REF!+D18+D19+#REF!+#REF!+D28+D29+D31+D16+#REF!+D25+D30</f>
        <v>#REF!</v>
      </c>
      <c r="E13" s="74">
        <f>SUM(E15:E18)+E19+E24+E27</f>
        <v>50072.6</v>
      </c>
      <c r="F13" s="74">
        <f>SUM(F15:F18)+F19+F24+F27</f>
        <v>51671.5</v>
      </c>
      <c r="G13" s="10">
        <f>SUM(G15:G18)+G19+G24+G27</f>
        <v>53346.5</v>
      </c>
    </row>
    <row r="14" spans="1:7" ht="18.75" hidden="1" x14ac:dyDescent="0.3">
      <c r="A14" s="16"/>
      <c r="B14" s="18" t="s">
        <v>9</v>
      </c>
      <c r="C14" s="8" t="e">
        <f>C15+#REF!+C18+#REF!+C19+C20+#REF!+C28+C29+#REF!</f>
        <v>#REF!</v>
      </c>
      <c r="D14" s="8"/>
      <c r="E14" s="8"/>
      <c r="F14" s="8"/>
      <c r="G14" s="19"/>
    </row>
    <row r="15" spans="1:7" ht="18.75" x14ac:dyDescent="0.2">
      <c r="A15" s="16" t="s">
        <v>129</v>
      </c>
      <c r="B15" s="18" t="s">
        <v>12</v>
      </c>
      <c r="C15" s="17">
        <v>41473</v>
      </c>
      <c r="D15" s="17">
        <v>41469.1</v>
      </c>
      <c r="E15" s="64">
        <v>24452.9</v>
      </c>
      <c r="F15" s="64">
        <v>25822.3</v>
      </c>
      <c r="G15" s="17">
        <v>27268.3</v>
      </c>
    </row>
    <row r="16" spans="1:7" ht="21.75" customHeight="1" x14ac:dyDescent="0.2">
      <c r="A16" s="16" t="s">
        <v>121</v>
      </c>
      <c r="B16" s="18" t="s">
        <v>100</v>
      </c>
      <c r="C16" s="17"/>
      <c r="D16" s="17">
        <v>8.3000000000000007</v>
      </c>
      <c r="E16" s="64">
        <v>7777.6</v>
      </c>
      <c r="F16" s="64">
        <v>7855.4</v>
      </c>
      <c r="G16" s="17">
        <v>7934.4</v>
      </c>
    </row>
    <row r="17" spans="1:7" ht="18.75" x14ac:dyDescent="0.2">
      <c r="A17" s="16" t="s">
        <v>130</v>
      </c>
      <c r="B17" s="18" t="s">
        <v>99</v>
      </c>
      <c r="C17" s="17"/>
      <c r="D17" s="17"/>
      <c r="E17" s="64">
        <v>15142.1</v>
      </c>
      <c r="F17" s="64">
        <v>15293.8</v>
      </c>
      <c r="G17" s="17">
        <v>15443.8</v>
      </c>
    </row>
    <row r="18" spans="1:7" ht="18.75" x14ac:dyDescent="0.2">
      <c r="A18" s="16" t="s">
        <v>128</v>
      </c>
      <c r="B18" s="18" t="s">
        <v>114</v>
      </c>
      <c r="C18" s="17">
        <v>3500</v>
      </c>
      <c r="D18" s="17">
        <v>3026.9</v>
      </c>
      <c r="E18" s="64"/>
      <c r="F18" s="64"/>
      <c r="G18" s="17"/>
    </row>
    <row r="19" spans="1:7" ht="39.75" customHeight="1" x14ac:dyDescent="0.2">
      <c r="A19" s="16" t="s">
        <v>13</v>
      </c>
      <c r="B19" s="18" t="s">
        <v>14</v>
      </c>
      <c r="C19" s="17">
        <v>4900</v>
      </c>
      <c r="D19" s="17">
        <v>5080.3999999999996</v>
      </c>
      <c r="E19" s="64">
        <f>E21+E28</f>
        <v>2700</v>
      </c>
      <c r="F19" s="64">
        <f>F21+F28</f>
        <v>2700</v>
      </c>
      <c r="G19" s="64">
        <f>G21+G28</f>
        <v>2700</v>
      </c>
    </row>
    <row r="20" spans="1:7" ht="18.75" x14ac:dyDescent="0.2">
      <c r="A20" s="16"/>
      <c r="B20" s="18" t="s">
        <v>15</v>
      </c>
      <c r="C20" s="17"/>
      <c r="D20" s="17"/>
      <c r="E20" s="64"/>
      <c r="F20" s="64"/>
      <c r="G20" s="17"/>
    </row>
    <row r="21" spans="1:7" ht="95.25" customHeight="1" x14ac:dyDescent="0.2">
      <c r="A21" s="16" t="s">
        <v>118</v>
      </c>
      <c r="B21" s="18" t="s">
        <v>103</v>
      </c>
      <c r="C21" s="17">
        <v>4300</v>
      </c>
      <c r="D21" s="17">
        <v>4429.8</v>
      </c>
      <c r="E21" s="64">
        <v>2200</v>
      </c>
      <c r="F21" s="64">
        <v>2200</v>
      </c>
      <c r="G21" s="17">
        <v>2200</v>
      </c>
    </row>
    <row r="22" spans="1:7" ht="76.5" customHeight="1" x14ac:dyDescent="0.2">
      <c r="A22" s="16" t="s">
        <v>123</v>
      </c>
      <c r="B22" s="18" t="s">
        <v>102</v>
      </c>
      <c r="C22" s="17">
        <v>600</v>
      </c>
      <c r="D22" s="17">
        <v>633.20000000000005</v>
      </c>
      <c r="E22" s="64"/>
      <c r="F22" s="64"/>
      <c r="G22" s="17"/>
    </row>
    <row r="23" spans="1:7" ht="18.75" hidden="1" x14ac:dyDescent="0.2">
      <c r="A23" s="16" t="s">
        <v>21</v>
      </c>
      <c r="B23" s="18" t="s">
        <v>22</v>
      </c>
      <c r="C23" s="17"/>
      <c r="D23" s="17">
        <v>17.399999999999999</v>
      </c>
      <c r="E23" s="64"/>
      <c r="F23" s="64"/>
      <c r="G23" s="17"/>
    </row>
    <row r="24" spans="1:7" ht="37.5" x14ac:dyDescent="0.2">
      <c r="A24" s="16" t="s">
        <v>124</v>
      </c>
      <c r="B24" s="18" t="s">
        <v>111</v>
      </c>
      <c r="C24" s="17"/>
      <c r="D24" s="17"/>
      <c r="E24" s="64"/>
      <c r="F24" s="64"/>
      <c r="G24" s="17"/>
    </row>
    <row r="25" spans="1:7" ht="17.25" customHeight="1" x14ac:dyDescent="0.2">
      <c r="A25" s="16" t="s">
        <v>122</v>
      </c>
      <c r="B25" s="18" t="s">
        <v>112</v>
      </c>
      <c r="C25" s="17"/>
      <c r="D25" s="17">
        <v>66</v>
      </c>
      <c r="E25" s="64"/>
      <c r="F25" s="64"/>
      <c r="G25" s="17"/>
    </row>
    <row r="26" spans="1:7" ht="21.75" customHeight="1" x14ac:dyDescent="0.2">
      <c r="A26" s="16" t="s">
        <v>117</v>
      </c>
      <c r="B26" s="18" t="s">
        <v>24</v>
      </c>
      <c r="C26" s="17"/>
      <c r="D26" s="17"/>
      <c r="E26" s="64"/>
      <c r="F26" s="64"/>
      <c r="G26" s="17"/>
    </row>
    <row r="27" spans="1:7" ht="21.75" customHeight="1" x14ac:dyDescent="0.2">
      <c r="A27" s="16" t="s">
        <v>115</v>
      </c>
      <c r="B27" s="18" t="s">
        <v>116</v>
      </c>
      <c r="C27" s="17"/>
      <c r="D27" s="17"/>
      <c r="E27" s="64"/>
      <c r="F27" s="64"/>
      <c r="G27" s="17"/>
    </row>
    <row r="28" spans="1:7" ht="24.75" customHeight="1" x14ac:dyDescent="0.2">
      <c r="A28" s="16" t="s">
        <v>149</v>
      </c>
      <c r="B28" s="18" t="s">
        <v>150</v>
      </c>
      <c r="C28" s="17">
        <v>2321.5</v>
      </c>
      <c r="D28" s="17">
        <v>3092</v>
      </c>
      <c r="E28" s="64">
        <v>500</v>
      </c>
      <c r="F28" s="64">
        <v>500</v>
      </c>
      <c r="G28" s="17">
        <v>500</v>
      </c>
    </row>
    <row r="29" spans="1:7" ht="0.75" hidden="1" customHeight="1" x14ac:dyDescent="0.2">
      <c r="A29" s="16" t="s">
        <v>16</v>
      </c>
      <c r="B29" s="18" t="s">
        <v>17</v>
      </c>
      <c r="C29" s="17">
        <v>4000</v>
      </c>
      <c r="D29" s="17">
        <v>4654.5</v>
      </c>
      <c r="E29" s="64"/>
      <c r="F29" s="64"/>
      <c r="G29" s="17"/>
    </row>
    <row r="30" spans="1:7" ht="20.25" hidden="1" customHeight="1" x14ac:dyDescent="0.2">
      <c r="A30" s="16" t="s">
        <v>23</v>
      </c>
      <c r="B30" s="18" t="s">
        <v>24</v>
      </c>
      <c r="C30" s="17"/>
      <c r="D30" s="17">
        <v>42.2</v>
      </c>
      <c r="E30" s="64"/>
      <c r="F30" s="64"/>
      <c r="G30" s="17"/>
    </row>
    <row r="31" spans="1:7" ht="20.25" hidden="1" customHeight="1" x14ac:dyDescent="0.2">
      <c r="A31" s="16"/>
      <c r="B31" s="18"/>
      <c r="C31" s="17">
        <v>-593.79999999999995</v>
      </c>
      <c r="D31" s="17">
        <v>-593.79999999999995</v>
      </c>
      <c r="E31" s="64"/>
      <c r="F31" s="64"/>
      <c r="G31" s="17"/>
    </row>
    <row r="32" spans="1:7" ht="37.5" x14ac:dyDescent="0.2">
      <c r="A32" s="20" t="s">
        <v>143</v>
      </c>
      <c r="B32" s="21" t="s">
        <v>7</v>
      </c>
      <c r="C32" s="22" t="e">
        <f>C33</f>
        <v>#REF!</v>
      </c>
      <c r="D32" s="22" t="e">
        <f>D33</f>
        <v>#REF!</v>
      </c>
      <c r="E32" s="23">
        <f>E34+E37+E66+E93</f>
        <v>18901.8</v>
      </c>
      <c r="F32" s="23">
        <f>F34+F37+F66+F93</f>
        <v>44410.5</v>
      </c>
      <c r="G32" s="23">
        <f>G34+G37+G66+G93</f>
        <v>15073.1</v>
      </c>
    </row>
    <row r="33" spans="1:7" ht="37.5" x14ac:dyDescent="0.2">
      <c r="A33" s="20" t="s">
        <v>132</v>
      </c>
      <c r="B33" s="24" t="s">
        <v>8</v>
      </c>
      <c r="C33" s="25" t="e">
        <f>SUM(C34,C37,C66,C93,#REF!)</f>
        <v>#REF!</v>
      </c>
      <c r="D33" s="25" t="e">
        <f>SUM(D34,D37,D66,D93,#REF!,D107)</f>
        <v>#REF!</v>
      </c>
      <c r="E33" s="65">
        <f>E34+E93</f>
        <v>18901.8</v>
      </c>
      <c r="F33" s="65">
        <f>F34+F93</f>
        <v>44410.5</v>
      </c>
      <c r="G33" s="65">
        <f>G34+G93</f>
        <v>15073.1</v>
      </c>
    </row>
    <row r="34" spans="1:7" ht="18.75" x14ac:dyDescent="0.3">
      <c r="A34" s="28" t="s">
        <v>131</v>
      </c>
      <c r="B34" s="26" t="s">
        <v>5</v>
      </c>
      <c r="C34" s="27">
        <f>C35+C36</f>
        <v>95816</v>
      </c>
      <c r="D34" s="27">
        <f>D35+D36</f>
        <v>95816</v>
      </c>
      <c r="E34" s="45">
        <f>E35+E36</f>
        <v>1349.7</v>
      </c>
      <c r="F34" s="45">
        <f>F35+F36</f>
        <v>1332.3</v>
      </c>
      <c r="G34" s="45">
        <f>G35+G36</f>
        <v>1326.7</v>
      </c>
    </row>
    <row r="35" spans="1:7" ht="37.5" x14ac:dyDescent="0.3">
      <c r="A35" s="28" t="s">
        <v>131</v>
      </c>
      <c r="B35" s="29" t="s">
        <v>104</v>
      </c>
      <c r="C35" s="30">
        <v>88588</v>
      </c>
      <c r="D35" s="30">
        <v>88588</v>
      </c>
      <c r="E35" s="59">
        <v>1349.7</v>
      </c>
      <c r="F35" s="59">
        <v>1332.3</v>
      </c>
      <c r="G35" s="59">
        <v>1326.7</v>
      </c>
    </row>
    <row r="36" spans="1:7" ht="37.5" x14ac:dyDescent="0.3">
      <c r="A36" s="28" t="s">
        <v>133</v>
      </c>
      <c r="B36" s="31" t="s">
        <v>105</v>
      </c>
      <c r="C36" s="30">
        <v>7228</v>
      </c>
      <c r="D36" s="30">
        <v>7228</v>
      </c>
      <c r="E36" s="67"/>
      <c r="F36" s="67"/>
      <c r="G36" s="59"/>
    </row>
    <row r="37" spans="1:7" ht="26.25" customHeight="1" x14ac:dyDescent="0.2">
      <c r="A37" s="32" t="s">
        <v>134</v>
      </c>
      <c r="B37" s="33" t="s">
        <v>26</v>
      </c>
      <c r="C37" s="34">
        <f>SUM(C38:C46,C53:C57)</f>
        <v>55763.100000000006</v>
      </c>
      <c r="D37" s="34">
        <f>SUM(D38:D46,D53:D57)</f>
        <v>54824.4</v>
      </c>
      <c r="E37" s="34"/>
      <c r="F37" s="34"/>
      <c r="G37" s="62"/>
    </row>
    <row r="38" spans="1:7" ht="0.75" hidden="1" customHeight="1" x14ac:dyDescent="0.2">
      <c r="A38" s="35" t="s">
        <v>10</v>
      </c>
      <c r="B38" s="36" t="s">
        <v>27</v>
      </c>
      <c r="C38" s="37"/>
      <c r="D38" s="37"/>
      <c r="E38" s="68"/>
      <c r="F38" s="68"/>
      <c r="G38" s="39"/>
    </row>
    <row r="39" spans="1:7" ht="20.25" hidden="1" customHeight="1" x14ac:dyDescent="0.2">
      <c r="A39" s="38" t="s">
        <v>11</v>
      </c>
      <c r="B39" s="36" t="s">
        <v>28</v>
      </c>
      <c r="C39" s="37">
        <v>349.6</v>
      </c>
      <c r="D39" s="37">
        <v>75.5</v>
      </c>
      <c r="E39" s="68"/>
      <c r="F39" s="68"/>
      <c r="G39" s="39"/>
    </row>
    <row r="40" spans="1:7" ht="32.25" hidden="1" customHeight="1" x14ac:dyDescent="0.2">
      <c r="A40" s="38" t="s">
        <v>79</v>
      </c>
      <c r="B40" s="36" t="s">
        <v>80</v>
      </c>
      <c r="C40" s="37">
        <v>17879.5</v>
      </c>
      <c r="D40" s="37">
        <v>17879.5</v>
      </c>
      <c r="E40" s="68"/>
      <c r="F40" s="68"/>
      <c r="G40" s="39"/>
    </row>
    <row r="41" spans="1:7" ht="6" hidden="1" customHeight="1" x14ac:dyDescent="0.2">
      <c r="A41" s="38" t="s">
        <v>30</v>
      </c>
      <c r="B41" s="36" t="s">
        <v>29</v>
      </c>
      <c r="C41" s="37"/>
      <c r="D41" s="37"/>
      <c r="E41" s="68"/>
      <c r="F41" s="68"/>
      <c r="G41" s="39"/>
    </row>
    <row r="42" spans="1:7" ht="21" hidden="1" customHeight="1" x14ac:dyDescent="0.2">
      <c r="A42" s="38"/>
      <c r="B42" s="36"/>
      <c r="C42" s="37"/>
      <c r="D42" s="37"/>
      <c r="E42" s="68"/>
      <c r="F42" s="68"/>
      <c r="G42" s="39"/>
    </row>
    <row r="43" spans="1:7" ht="0.75" customHeight="1" x14ac:dyDescent="0.2">
      <c r="A43" s="38" t="s">
        <v>32</v>
      </c>
      <c r="B43" s="36" t="s">
        <v>31</v>
      </c>
      <c r="C43" s="37">
        <v>2700</v>
      </c>
      <c r="D43" s="37">
        <v>2329.4</v>
      </c>
      <c r="E43" s="68"/>
      <c r="F43" s="68"/>
      <c r="G43" s="39"/>
    </row>
    <row r="44" spans="1:7" ht="2.25" hidden="1" customHeight="1" x14ac:dyDescent="0.2">
      <c r="A44" s="38" t="s">
        <v>34</v>
      </c>
      <c r="B44" s="36" t="s">
        <v>33</v>
      </c>
      <c r="C44" s="37">
        <v>7553</v>
      </c>
      <c r="D44" s="37">
        <v>7553</v>
      </c>
      <c r="E44" s="68"/>
      <c r="F44" s="68"/>
      <c r="G44" s="39"/>
    </row>
    <row r="45" spans="1:7" ht="30.75" hidden="1" customHeight="1" x14ac:dyDescent="0.2">
      <c r="A45" s="38" t="s">
        <v>18</v>
      </c>
      <c r="B45" s="36" t="s">
        <v>35</v>
      </c>
      <c r="C45" s="37">
        <v>9432.9</v>
      </c>
      <c r="D45" s="37">
        <v>9432.9</v>
      </c>
      <c r="E45" s="68"/>
      <c r="F45" s="68"/>
      <c r="G45" s="39"/>
    </row>
    <row r="46" spans="1:7" ht="33.75" customHeight="1" x14ac:dyDescent="0.2">
      <c r="A46" s="41" t="s">
        <v>135</v>
      </c>
      <c r="B46" s="36" t="s">
        <v>113</v>
      </c>
      <c r="C46" s="37">
        <v>14087.3</v>
      </c>
      <c r="D46" s="37">
        <v>13997</v>
      </c>
      <c r="E46" s="68"/>
      <c r="F46" s="68"/>
      <c r="G46" s="39"/>
    </row>
    <row r="47" spans="1:7" ht="20.25" hidden="1" customHeight="1" x14ac:dyDescent="0.2">
      <c r="A47" s="38"/>
      <c r="B47" s="40" t="s">
        <v>36</v>
      </c>
      <c r="C47" s="37">
        <v>6268</v>
      </c>
      <c r="D47" s="37">
        <v>6177.7</v>
      </c>
      <c r="E47" s="68"/>
      <c r="F47" s="68"/>
      <c r="G47" s="39"/>
    </row>
    <row r="48" spans="1:7" ht="36.75" hidden="1" customHeight="1" x14ac:dyDescent="0.2">
      <c r="A48" s="41"/>
      <c r="B48" s="42" t="s">
        <v>81</v>
      </c>
      <c r="C48" s="37">
        <v>4719.3</v>
      </c>
      <c r="D48" s="37">
        <v>4719.3</v>
      </c>
      <c r="E48" s="68"/>
      <c r="F48" s="68"/>
      <c r="G48" s="39"/>
    </row>
    <row r="49" spans="1:10" ht="23.25" hidden="1" customHeight="1" x14ac:dyDescent="0.2">
      <c r="A49" s="41"/>
      <c r="B49" s="42" t="s">
        <v>71</v>
      </c>
      <c r="C49" s="37"/>
      <c r="D49" s="37"/>
      <c r="E49" s="68"/>
      <c r="F49" s="68"/>
      <c r="G49" s="39"/>
    </row>
    <row r="50" spans="1:10" ht="21.75" customHeight="1" x14ac:dyDescent="0.2">
      <c r="A50" s="41"/>
      <c r="B50" s="42"/>
      <c r="C50" s="37">
        <v>2450</v>
      </c>
      <c r="D50" s="37">
        <v>2450</v>
      </c>
      <c r="E50" s="68"/>
      <c r="F50" s="68"/>
      <c r="G50" s="39"/>
    </row>
    <row r="51" spans="1:10" ht="22.5" customHeight="1" x14ac:dyDescent="0.2">
      <c r="A51" s="41" t="s">
        <v>135</v>
      </c>
      <c r="B51" s="42" t="s">
        <v>120</v>
      </c>
      <c r="C51" s="37">
        <v>650</v>
      </c>
      <c r="D51" s="37">
        <v>650</v>
      </c>
      <c r="E51" s="68"/>
      <c r="F51" s="68"/>
      <c r="G51" s="39"/>
    </row>
    <row r="52" spans="1:10" ht="21" hidden="1" customHeight="1" x14ac:dyDescent="0.2">
      <c r="A52" s="41"/>
      <c r="B52" s="42" t="s">
        <v>87</v>
      </c>
      <c r="C52" s="37"/>
      <c r="D52" s="37"/>
      <c r="E52" s="68"/>
      <c r="F52" s="68"/>
      <c r="G52" s="39"/>
    </row>
    <row r="53" spans="1:10" ht="37.5" hidden="1" customHeight="1" x14ac:dyDescent="0.2">
      <c r="A53" s="38" t="s">
        <v>39</v>
      </c>
      <c r="B53" s="36" t="s">
        <v>38</v>
      </c>
      <c r="C53" s="37">
        <v>2217.3000000000002</v>
      </c>
      <c r="D53" s="37">
        <v>2015.7</v>
      </c>
      <c r="E53" s="68"/>
      <c r="F53" s="68"/>
      <c r="G53" s="39"/>
      <c r="J53" s="56"/>
    </row>
    <row r="54" spans="1:10" ht="0.75" customHeight="1" x14ac:dyDescent="0.2">
      <c r="A54" s="38"/>
      <c r="B54" s="40" t="s">
        <v>93</v>
      </c>
      <c r="C54" s="37"/>
      <c r="D54" s="37"/>
      <c r="E54" s="68"/>
      <c r="F54" s="68"/>
      <c r="G54" s="39"/>
    </row>
    <row r="55" spans="1:10" ht="2.25" hidden="1" customHeight="1" x14ac:dyDescent="0.2">
      <c r="A55" s="38"/>
      <c r="B55" s="36" t="s">
        <v>38</v>
      </c>
      <c r="C55" s="37"/>
      <c r="D55" s="37"/>
      <c r="E55" s="68"/>
      <c r="F55" s="68"/>
      <c r="G55" s="39"/>
    </row>
    <row r="56" spans="1:10" ht="27" hidden="1" customHeight="1" x14ac:dyDescent="0.2">
      <c r="A56" s="38"/>
      <c r="B56" s="36"/>
      <c r="C56" s="37"/>
      <c r="D56" s="37"/>
      <c r="E56" s="68"/>
      <c r="F56" s="68"/>
      <c r="G56" s="39"/>
    </row>
    <row r="57" spans="1:10" ht="39" customHeight="1" x14ac:dyDescent="0.2">
      <c r="A57" s="35" t="s">
        <v>136</v>
      </c>
      <c r="B57" s="43" t="s">
        <v>106</v>
      </c>
      <c r="C57" s="37">
        <v>1543.5</v>
      </c>
      <c r="D57" s="37">
        <v>1541.4</v>
      </c>
      <c r="E57" s="68"/>
      <c r="F57" s="68"/>
      <c r="G57" s="39"/>
    </row>
    <row r="58" spans="1:10" ht="18" hidden="1" customHeight="1" x14ac:dyDescent="0.2">
      <c r="A58" s="35"/>
      <c r="B58" s="42" t="s">
        <v>82</v>
      </c>
      <c r="C58" s="37">
        <v>700</v>
      </c>
      <c r="D58" s="37">
        <v>697.9</v>
      </c>
      <c r="E58" s="68"/>
      <c r="F58" s="68"/>
      <c r="G58" s="39"/>
    </row>
    <row r="59" spans="1:10" ht="18" hidden="1" customHeight="1" x14ac:dyDescent="0.2">
      <c r="A59" s="35"/>
      <c r="B59" s="42" t="s">
        <v>83</v>
      </c>
      <c r="C59" s="37"/>
      <c r="D59" s="37"/>
      <c r="E59" s="68"/>
      <c r="F59" s="68"/>
      <c r="G59" s="39"/>
    </row>
    <row r="60" spans="1:10" ht="0.75" hidden="1" customHeight="1" x14ac:dyDescent="0.2">
      <c r="A60" s="35"/>
      <c r="B60" s="42" t="s">
        <v>37</v>
      </c>
      <c r="C60" s="37"/>
      <c r="D60" s="37"/>
      <c r="E60" s="68"/>
      <c r="F60" s="68"/>
      <c r="G60" s="39">
        <f>1585.4+5236.3</f>
        <v>6821.7000000000007</v>
      </c>
    </row>
    <row r="61" spans="1:10" ht="0.75" hidden="1" customHeight="1" x14ac:dyDescent="0.2">
      <c r="A61" s="35"/>
      <c r="B61" s="42" t="s">
        <v>91</v>
      </c>
      <c r="C61" s="37"/>
      <c r="D61" s="37"/>
      <c r="E61" s="68"/>
      <c r="F61" s="68"/>
      <c r="G61" s="39"/>
    </row>
    <row r="62" spans="1:10" ht="17.25" hidden="1" customHeight="1" x14ac:dyDescent="0.2">
      <c r="A62" s="35"/>
      <c r="B62" s="42" t="s">
        <v>84</v>
      </c>
      <c r="C62" s="37">
        <v>478.5</v>
      </c>
      <c r="D62" s="37">
        <v>478.5</v>
      </c>
      <c r="E62" s="68"/>
      <c r="F62" s="68"/>
      <c r="G62" s="39"/>
    </row>
    <row r="63" spans="1:10" ht="23.25" hidden="1" customHeight="1" x14ac:dyDescent="0.2">
      <c r="A63" s="35"/>
      <c r="B63" s="42" t="s">
        <v>40</v>
      </c>
      <c r="C63" s="37"/>
      <c r="D63" s="37"/>
      <c r="E63" s="68"/>
      <c r="F63" s="68"/>
      <c r="G63" s="39"/>
    </row>
    <row r="64" spans="1:10" ht="5.25" hidden="1" customHeight="1" x14ac:dyDescent="0.2">
      <c r="A64" s="41"/>
      <c r="B64" s="42" t="s">
        <v>97</v>
      </c>
      <c r="C64" s="37">
        <v>12</v>
      </c>
      <c r="D64" s="37">
        <v>12</v>
      </c>
      <c r="E64" s="68"/>
      <c r="F64" s="68"/>
      <c r="G64" s="39"/>
    </row>
    <row r="65" spans="1:7" ht="47.25" hidden="1" customHeight="1" x14ac:dyDescent="0.2">
      <c r="A65" s="41"/>
      <c r="B65" s="42" t="s">
        <v>94</v>
      </c>
      <c r="C65" s="37">
        <v>353</v>
      </c>
      <c r="D65" s="37">
        <v>353</v>
      </c>
      <c r="E65" s="68"/>
      <c r="F65" s="68"/>
      <c r="G65" s="39"/>
    </row>
    <row r="66" spans="1:7" ht="20.100000000000001" customHeight="1" x14ac:dyDescent="0.2">
      <c r="A66" s="32" t="s">
        <v>137</v>
      </c>
      <c r="B66" s="44" t="s">
        <v>41</v>
      </c>
      <c r="C66" s="27">
        <f>SUM(C68:C74,C90:C92)</f>
        <v>260321.00000000003</v>
      </c>
      <c r="D66" s="27">
        <f>SUM(D68:D74,D90:D92)</f>
        <v>259741.1</v>
      </c>
      <c r="E66" s="27"/>
      <c r="F66" s="27"/>
      <c r="G66" s="45"/>
    </row>
    <row r="67" spans="1:7" ht="32.25" hidden="1" customHeight="1" x14ac:dyDescent="0.2">
      <c r="A67" s="35" t="s">
        <v>72</v>
      </c>
      <c r="B67" s="36" t="s">
        <v>73</v>
      </c>
      <c r="C67" s="27"/>
      <c r="D67" s="27"/>
      <c r="E67" s="69"/>
      <c r="F67" s="69"/>
      <c r="G67" s="53"/>
    </row>
    <row r="68" spans="1:7" ht="49.5" customHeight="1" x14ac:dyDescent="0.2">
      <c r="A68" s="38" t="s">
        <v>138</v>
      </c>
      <c r="B68" s="43" t="s">
        <v>107</v>
      </c>
      <c r="C68" s="47">
        <v>2138.6999999999998</v>
      </c>
      <c r="D68" s="47">
        <v>2138.6999999999998</v>
      </c>
      <c r="E68" s="70"/>
      <c r="F68" s="70"/>
      <c r="G68" s="46"/>
    </row>
    <row r="69" spans="1:7" ht="54.75" hidden="1" customHeight="1" x14ac:dyDescent="0.2">
      <c r="A69" s="38" t="s">
        <v>43</v>
      </c>
      <c r="B69" s="36" t="s">
        <v>42</v>
      </c>
      <c r="C69" s="47"/>
      <c r="D69" s="47"/>
      <c r="E69" s="70"/>
      <c r="F69" s="70"/>
      <c r="G69" s="46"/>
    </row>
    <row r="70" spans="1:7" ht="55.5" customHeight="1" x14ac:dyDescent="0.2">
      <c r="A70" s="38" t="s">
        <v>139</v>
      </c>
      <c r="B70" s="36" t="s">
        <v>108</v>
      </c>
      <c r="C70" s="47">
        <v>921.2</v>
      </c>
      <c r="D70" s="47">
        <v>921.2</v>
      </c>
      <c r="E70" s="70"/>
      <c r="F70" s="70"/>
      <c r="G70" s="46"/>
    </row>
    <row r="71" spans="1:7" ht="0.75" hidden="1" customHeight="1" x14ac:dyDescent="0.2">
      <c r="A71" s="38" t="s">
        <v>45</v>
      </c>
      <c r="B71" s="36" t="s">
        <v>44</v>
      </c>
      <c r="C71" s="47"/>
      <c r="D71" s="47"/>
      <c r="E71" s="70"/>
      <c r="F71" s="70"/>
      <c r="G71" s="46"/>
    </row>
    <row r="72" spans="1:7" ht="42.75" hidden="1" customHeight="1" x14ac:dyDescent="0.2">
      <c r="A72" s="38" t="s">
        <v>47</v>
      </c>
      <c r="B72" s="43" t="s">
        <v>46</v>
      </c>
      <c r="C72" s="47">
        <v>4735</v>
      </c>
      <c r="D72" s="47">
        <v>4482</v>
      </c>
      <c r="E72" s="70"/>
      <c r="F72" s="70"/>
      <c r="G72" s="46"/>
    </row>
    <row r="73" spans="1:7" ht="17.25" hidden="1" customHeight="1" x14ac:dyDescent="0.2">
      <c r="A73" s="57" t="s">
        <v>92</v>
      </c>
      <c r="B73" s="43"/>
      <c r="C73" s="47"/>
      <c r="D73" s="47"/>
      <c r="E73" s="70"/>
      <c r="F73" s="70"/>
      <c r="G73" s="46"/>
    </row>
    <row r="74" spans="1:7" ht="56.25" customHeight="1" x14ac:dyDescent="0.2">
      <c r="A74" s="48" t="s">
        <v>140</v>
      </c>
      <c r="B74" s="49" t="s">
        <v>109</v>
      </c>
      <c r="C74" s="27">
        <v>242005.2</v>
      </c>
      <c r="D74" s="27">
        <v>241678.3</v>
      </c>
      <c r="E74" s="27"/>
      <c r="F74" s="27"/>
      <c r="G74" s="45"/>
    </row>
    <row r="75" spans="1:7" ht="42" hidden="1" customHeight="1" x14ac:dyDescent="0.2">
      <c r="A75" s="38"/>
      <c r="B75" s="42" t="s">
        <v>48</v>
      </c>
      <c r="C75" s="47">
        <v>4858</v>
      </c>
      <c r="D75" s="47">
        <v>4858</v>
      </c>
      <c r="E75" s="70"/>
      <c r="F75" s="70"/>
      <c r="G75" s="46"/>
    </row>
    <row r="76" spans="1:7" ht="44.25" hidden="1" customHeight="1" x14ac:dyDescent="0.2">
      <c r="A76" s="38"/>
      <c r="B76" s="40" t="s">
        <v>49</v>
      </c>
      <c r="C76" s="47">
        <v>139470</v>
      </c>
      <c r="D76" s="47">
        <v>139470</v>
      </c>
      <c r="E76" s="70"/>
      <c r="F76" s="70"/>
      <c r="G76" s="46"/>
    </row>
    <row r="77" spans="1:7" ht="46.5" hidden="1" customHeight="1" x14ac:dyDescent="0.2">
      <c r="A77" s="38"/>
      <c r="B77" s="42" t="s">
        <v>50</v>
      </c>
      <c r="C77" s="47">
        <v>36892</v>
      </c>
      <c r="D77" s="47">
        <v>36892</v>
      </c>
      <c r="E77" s="70"/>
      <c r="F77" s="70"/>
      <c r="G77" s="46"/>
    </row>
    <row r="78" spans="1:7" ht="66" hidden="1" customHeight="1" x14ac:dyDescent="0.2">
      <c r="A78" s="38"/>
      <c r="B78" s="42" t="s">
        <v>51</v>
      </c>
      <c r="C78" s="47">
        <v>49258.2</v>
      </c>
      <c r="D78" s="47">
        <v>49258.2</v>
      </c>
      <c r="E78" s="70"/>
      <c r="F78" s="70"/>
      <c r="G78" s="46"/>
    </row>
    <row r="79" spans="1:7" ht="36.75" hidden="1" customHeight="1" x14ac:dyDescent="0.2">
      <c r="A79" s="38"/>
      <c r="B79" s="42" t="s">
        <v>52</v>
      </c>
      <c r="C79" s="47"/>
      <c r="D79" s="47"/>
      <c r="E79" s="70"/>
      <c r="F79" s="70"/>
      <c r="G79" s="46"/>
    </row>
    <row r="80" spans="1:7" ht="37.5" hidden="1" x14ac:dyDescent="0.2">
      <c r="A80" s="38"/>
      <c r="B80" s="42" t="s">
        <v>53</v>
      </c>
      <c r="C80" s="47">
        <v>557.9</v>
      </c>
      <c r="D80" s="47">
        <v>557.9</v>
      </c>
      <c r="E80" s="70"/>
      <c r="F80" s="70"/>
      <c r="G80" s="46"/>
    </row>
    <row r="81" spans="1:7" ht="37.5" hidden="1" customHeight="1" x14ac:dyDescent="0.2">
      <c r="A81" s="38"/>
      <c r="B81" s="42" t="s">
        <v>54</v>
      </c>
      <c r="C81" s="47">
        <v>441</v>
      </c>
      <c r="D81" s="47">
        <v>441</v>
      </c>
      <c r="E81" s="70"/>
      <c r="F81" s="70"/>
      <c r="G81" s="46"/>
    </row>
    <row r="82" spans="1:7" ht="36" customHeight="1" x14ac:dyDescent="0.2">
      <c r="A82" s="38"/>
      <c r="B82" s="42" t="s">
        <v>55</v>
      </c>
      <c r="C82" s="47">
        <v>189</v>
      </c>
      <c r="D82" s="47">
        <v>189</v>
      </c>
      <c r="E82" s="70"/>
      <c r="F82" s="70"/>
      <c r="G82" s="46"/>
    </row>
    <row r="83" spans="1:7" ht="23.25" hidden="1" customHeight="1" x14ac:dyDescent="0.2">
      <c r="A83" s="38"/>
      <c r="B83" s="50" t="s">
        <v>56</v>
      </c>
      <c r="C83" s="47">
        <v>0.1</v>
      </c>
      <c r="D83" s="47"/>
      <c r="E83" s="70"/>
      <c r="F83" s="70"/>
      <c r="G83" s="46"/>
    </row>
    <row r="84" spans="1:7" ht="56.25" hidden="1" customHeight="1" x14ac:dyDescent="0.2">
      <c r="A84" s="38"/>
      <c r="B84" s="42" t="s">
        <v>57</v>
      </c>
      <c r="C84" s="47">
        <v>564</v>
      </c>
      <c r="D84" s="47">
        <v>564</v>
      </c>
      <c r="E84" s="70"/>
      <c r="F84" s="70"/>
      <c r="G84" s="46"/>
    </row>
    <row r="85" spans="1:7" ht="58.5" hidden="1" customHeight="1" x14ac:dyDescent="0.2">
      <c r="A85" s="38"/>
      <c r="B85" s="42" t="s">
        <v>58</v>
      </c>
      <c r="C85" s="47">
        <v>1650</v>
      </c>
      <c r="D85" s="47">
        <v>1474</v>
      </c>
      <c r="E85" s="70"/>
      <c r="F85" s="70"/>
      <c r="G85" s="46"/>
    </row>
    <row r="86" spans="1:7" ht="1.5" hidden="1" customHeight="1" x14ac:dyDescent="0.2">
      <c r="A86" s="38"/>
      <c r="B86" s="42" t="s">
        <v>68</v>
      </c>
      <c r="C86" s="47">
        <v>154</v>
      </c>
      <c r="D86" s="47">
        <v>4.9000000000000004</v>
      </c>
      <c r="E86" s="70"/>
      <c r="F86" s="70"/>
      <c r="G86" s="46"/>
    </row>
    <row r="87" spans="1:7" ht="36.75" hidden="1" customHeight="1" x14ac:dyDescent="0.2">
      <c r="A87" s="38"/>
      <c r="B87" s="42" t="s">
        <v>69</v>
      </c>
      <c r="C87" s="47">
        <v>59.1</v>
      </c>
      <c r="D87" s="47">
        <v>59.1</v>
      </c>
      <c r="E87" s="70"/>
      <c r="F87" s="70"/>
      <c r="G87" s="46"/>
    </row>
    <row r="88" spans="1:7" ht="54.75" hidden="1" customHeight="1" x14ac:dyDescent="0.2">
      <c r="A88" s="38"/>
      <c r="B88" s="42" t="s">
        <v>89</v>
      </c>
      <c r="C88" s="47">
        <v>7910.1</v>
      </c>
      <c r="D88" s="47">
        <v>7910.1</v>
      </c>
      <c r="E88" s="70"/>
      <c r="F88" s="70"/>
      <c r="G88" s="46"/>
    </row>
    <row r="89" spans="1:7" ht="85.5" hidden="1" customHeight="1" x14ac:dyDescent="0.2">
      <c r="A89" s="38"/>
      <c r="B89" s="42" t="s">
        <v>96</v>
      </c>
      <c r="C89" s="47">
        <v>2402.6</v>
      </c>
      <c r="D89" s="47">
        <v>1964.9</v>
      </c>
      <c r="E89" s="70"/>
      <c r="F89" s="70"/>
      <c r="G89" s="46"/>
    </row>
    <row r="90" spans="1:7" ht="0.75" hidden="1" customHeight="1" x14ac:dyDescent="0.2">
      <c r="A90" s="38" t="s">
        <v>59</v>
      </c>
      <c r="B90" s="43" t="s">
        <v>90</v>
      </c>
      <c r="C90" s="47">
        <v>5380</v>
      </c>
      <c r="D90" s="47">
        <v>5380</v>
      </c>
      <c r="E90" s="70"/>
      <c r="F90" s="70"/>
      <c r="G90" s="46"/>
    </row>
    <row r="91" spans="1:7" ht="27" hidden="1" customHeight="1" x14ac:dyDescent="0.2">
      <c r="A91" s="38" t="s">
        <v>63</v>
      </c>
      <c r="B91" s="43" t="s">
        <v>64</v>
      </c>
      <c r="C91" s="47">
        <v>4224.7</v>
      </c>
      <c r="D91" s="47">
        <v>4224.7</v>
      </c>
      <c r="E91" s="70"/>
      <c r="F91" s="70"/>
      <c r="G91" s="46"/>
    </row>
    <row r="92" spans="1:7" ht="0.75" hidden="1" customHeight="1" x14ac:dyDescent="0.2">
      <c r="A92" s="38" t="s">
        <v>65</v>
      </c>
      <c r="B92" s="43" t="s">
        <v>98</v>
      </c>
      <c r="C92" s="47">
        <v>916.2</v>
      </c>
      <c r="D92" s="47">
        <v>916.2</v>
      </c>
      <c r="E92" s="70"/>
      <c r="F92" s="70"/>
      <c r="G92" s="46"/>
    </row>
    <row r="93" spans="1:7" ht="30" customHeight="1" x14ac:dyDescent="0.2">
      <c r="A93" s="51" t="s">
        <v>144</v>
      </c>
      <c r="B93" s="33" t="s">
        <v>60</v>
      </c>
      <c r="C93" s="27">
        <f>C94+C97</f>
        <v>22217.5</v>
      </c>
      <c r="D93" s="27">
        <f>D94+D97</f>
        <v>18239.5</v>
      </c>
      <c r="E93" s="45">
        <f>E98+E99+E100</f>
        <v>17552.099999999999</v>
      </c>
      <c r="F93" s="45">
        <f>F98+F99+F100</f>
        <v>43078.2</v>
      </c>
      <c r="G93" s="45">
        <f>G98+G99+G100</f>
        <v>13746.4</v>
      </c>
    </row>
    <row r="94" spans="1:7" ht="73.5" customHeight="1" x14ac:dyDescent="0.2">
      <c r="A94" s="52" t="s">
        <v>141</v>
      </c>
      <c r="B94" s="36" t="s">
        <v>101</v>
      </c>
      <c r="C94" s="47">
        <v>4111.5</v>
      </c>
      <c r="D94" s="47">
        <v>4107.8</v>
      </c>
      <c r="E94" s="70"/>
      <c r="F94" s="70"/>
      <c r="G94" s="46"/>
    </row>
    <row r="95" spans="1:7" ht="0.75" hidden="1" customHeight="1" x14ac:dyDescent="0.2">
      <c r="A95" s="52"/>
      <c r="B95" s="58"/>
      <c r="C95" s="47">
        <v>4111.6000000000004</v>
      </c>
      <c r="D95" s="47">
        <v>4107.8</v>
      </c>
      <c r="E95" s="70"/>
      <c r="F95" s="70"/>
      <c r="G95" s="46"/>
    </row>
    <row r="96" spans="1:7" ht="18.75" hidden="1" x14ac:dyDescent="0.2">
      <c r="A96" s="52"/>
      <c r="B96" s="42"/>
      <c r="C96" s="47"/>
      <c r="D96" s="47"/>
      <c r="E96" s="70"/>
      <c r="F96" s="70"/>
      <c r="G96" s="46"/>
    </row>
    <row r="97" spans="1:7" ht="37.5" x14ac:dyDescent="0.2">
      <c r="A97" s="52" t="s">
        <v>142</v>
      </c>
      <c r="B97" s="36" t="s">
        <v>110</v>
      </c>
      <c r="C97" s="47">
        <v>18106</v>
      </c>
      <c r="D97" s="47">
        <v>14131.7</v>
      </c>
      <c r="E97" s="70"/>
      <c r="F97" s="70"/>
      <c r="G97" s="61"/>
    </row>
    <row r="98" spans="1:7" ht="18.75" x14ac:dyDescent="0.2">
      <c r="A98" s="52"/>
      <c r="B98" s="40" t="s">
        <v>151</v>
      </c>
      <c r="C98" s="47"/>
      <c r="D98" s="47"/>
      <c r="E98" s="46">
        <v>4194.1000000000004</v>
      </c>
      <c r="F98" s="46">
        <v>29499.5</v>
      </c>
      <c r="G98" s="61"/>
    </row>
    <row r="99" spans="1:7" ht="24" customHeight="1" x14ac:dyDescent="0.2">
      <c r="A99" s="52"/>
      <c r="B99" s="40" t="s">
        <v>145</v>
      </c>
      <c r="C99" s="47">
        <v>1000</v>
      </c>
      <c r="D99" s="47">
        <v>1000</v>
      </c>
      <c r="E99" s="46">
        <v>3456</v>
      </c>
      <c r="F99" s="46">
        <v>3676.7</v>
      </c>
      <c r="G99" s="66">
        <v>3844.4</v>
      </c>
    </row>
    <row r="100" spans="1:7" ht="22.5" customHeight="1" x14ac:dyDescent="0.2">
      <c r="A100" s="52"/>
      <c r="B100" s="40" t="s">
        <v>146</v>
      </c>
      <c r="C100" s="47"/>
      <c r="D100" s="47"/>
      <c r="E100" s="46">
        <v>9902</v>
      </c>
      <c r="F100" s="46">
        <v>9902</v>
      </c>
      <c r="G100" s="66">
        <v>9902</v>
      </c>
    </row>
    <row r="101" spans="1:7" ht="13.5" hidden="1" customHeight="1" x14ac:dyDescent="0.2">
      <c r="A101" s="52"/>
      <c r="B101" s="40" t="s">
        <v>88</v>
      </c>
      <c r="C101" s="47"/>
      <c r="D101" s="47"/>
      <c r="E101" s="70"/>
      <c r="F101" s="70"/>
      <c r="G101" s="46"/>
    </row>
    <row r="102" spans="1:7" ht="24" hidden="1" customHeight="1" x14ac:dyDescent="0.2">
      <c r="A102" s="52"/>
      <c r="B102" s="40" t="s">
        <v>85</v>
      </c>
      <c r="C102" s="47"/>
      <c r="D102" s="47"/>
      <c r="E102" s="70"/>
      <c r="F102" s="70"/>
      <c r="G102" s="46"/>
    </row>
    <row r="103" spans="1:7" ht="0.75" hidden="1" customHeight="1" x14ac:dyDescent="0.2">
      <c r="A103" s="52"/>
      <c r="B103" s="40" t="s">
        <v>61</v>
      </c>
      <c r="C103" s="47">
        <v>17106</v>
      </c>
      <c r="D103" s="47">
        <v>13131.7</v>
      </c>
      <c r="E103" s="70"/>
      <c r="F103" s="70"/>
      <c r="G103" s="46"/>
    </row>
    <row r="104" spans="1:7" ht="0.75" hidden="1" customHeight="1" x14ac:dyDescent="0.2">
      <c r="A104" s="52"/>
      <c r="B104" s="40" t="s">
        <v>95</v>
      </c>
      <c r="C104" s="47">
        <v>17106</v>
      </c>
      <c r="D104" s="47">
        <v>13131.7</v>
      </c>
      <c r="E104" s="70"/>
      <c r="F104" s="70"/>
      <c r="G104" s="46"/>
    </row>
    <row r="105" spans="1:7" ht="1.5" hidden="1" customHeight="1" x14ac:dyDescent="0.2">
      <c r="A105" s="54" t="s">
        <v>4</v>
      </c>
      <c r="B105" s="43" t="s">
        <v>6</v>
      </c>
      <c r="C105" s="47">
        <v>200</v>
      </c>
      <c r="D105" s="47">
        <v>200</v>
      </c>
      <c r="E105" s="70"/>
      <c r="F105" s="70"/>
      <c r="G105" s="46"/>
    </row>
    <row r="106" spans="1:7" ht="18.75" hidden="1" x14ac:dyDescent="0.2">
      <c r="A106" s="52"/>
      <c r="B106" s="36" t="s">
        <v>62</v>
      </c>
      <c r="C106" s="47">
        <v>200</v>
      </c>
      <c r="D106" s="47">
        <v>200</v>
      </c>
      <c r="E106" s="70"/>
      <c r="F106" s="70"/>
      <c r="G106" s="46"/>
    </row>
    <row r="107" spans="1:7" ht="4.5" hidden="1" customHeight="1" x14ac:dyDescent="0.2">
      <c r="A107" s="52"/>
      <c r="B107" s="40" t="s">
        <v>86</v>
      </c>
      <c r="C107" s="47"/>
      <c r="D107" s="47"/>
      <c r="E107" s="70"/>
      <c r="F107" s="70"/>
      <c r="G107" s="46"/>
    </row>
    <row r="108" spans="1:7" ht="69.75" hidden="1" customHeight="1" x14ac:dyDescent="0.2">
      <c r="A108" s="52" t="s">
        <v>75</v>
      </c>
      <c r="B108" s="36" t="s">
        <v>74</v>
      </c>
      <c r="C108" s="47"/>
      <c r="D108" s="47"/>
      <c r="E108" s="70"/>
      <c r="F108" s="70"/>
      <c r="G108" s="46"/>
    </row>
    <row r="109" spans="1:7" ht="47.25" hidden="1" customHeight="1" x14ac:dyDescent="0.2">
      <c r="A109" s="52" t="s">
        <v>76</v>
      </c>
      <c r="B109" s="36" t="s">
        <v>77</v>
      </c>
      <c r="C109" s="47"/>
      <c r="D109" s="47"/>
      <c r="E109" s="70"/>
      <c r="F109" s="70"/>
      <c r="G109" s="46"/>
    </row>
    <row r="110" spans="1:7" ht="28.5" hidden="1" customHeight="1" x14ac:dyDescent="0.2">
      <c r="A110" s="52" t="s">
        <v>76</v>
      </c>
      <c r="B110" s="36" t="s">
        <v>78</v>
      </c>
      <c r="C110" s="47"/>
      <c r="D110" s="47"/>
      <c r="E110" s="70"/>
      <c r="F110" s="70"/>
      <c r="G110" s="46"/>
    </row>
    <row r="111" spans="1:7" ht="28.5" customHeight="1" x14ac:dyDescent="0.3">
      <c r="A111" s="12" t="s">
        <v>119</v>
      </c>
      <c r="B111" s="55"/>
      <c r="C111" s="13" t="e">
        <f>C13+C32</f>
        <v>#REF!</v>
      </c>
      <c r="D111" s="13" t="e">
        <f>D13+D32</f>
        <v>#REF!</v>
      </c>
      <c r="E111" s="63">
        <f>E32+E13</f>
        <v>68974.399999999994</v>
      </c>
      <c r="F111" s="63">
        <f>F32+F13</f>
        <v>96082</v>
      </c>
      <c r="G111" s="63">
        <f>G32+G13</f>
        <v>68419.600000000006</v>
      </c>
    </row>
    <row r="112" spans="1:7" ht="18.75" customHeight="1" x14ac:dyDescent="0.2">
      <c r="C112" s="11" t="e">
        <f>C13+C32</f>
        <v>#REF!</v>
      </c>
      <c r="D112" s="11" t="e">
        <f>D13+D32</f>
        <v>#REF!</v>
      </c>
      <c r="E112" s="11"/>
      <c r="F112" s="11"/>
      <c r="G112" s="11"/>
    </row>
  </sheetData>
  <mergeCells count="13">
    <mergeCell ref="D11:D12"/>
    <mergeCell ref="C11:C12"/>
    <mergeCell ref="B3:C3"/>
    <mergeCell ref="A13:B13"/>
    <mergeCell ref="B11:B12"/>
    <mergeCell ref="A8:G8"/>
    <mergeCell ref="G11:G12"/>
    <mergeCell ref="E3:G3"/>
    <mergeCell ref="E2:G2"/>
    <mergeCell ref="E1:G1"/>
    <mergeCell ref="E6:G6"/>
    <mergeCell ref="E11:E12"/>
    <mergeCell ref="F11:F12"/>
  </mergeCells>
  <phoneticPr fontId="0" type="noConversion"/>
  <pageMargins left="0.45" right="0.18" top="0.24" bottom="0.2" header="0.17" footer="0.17"/>
  <pageSetup paperSize="9" scale="5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АСФР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Вяткина Л.Л.</cp:lastModifiedBy>
  <cp:lastPrinted>2022-12-21T06:52:14Z</cp:lastPrinted>
  <dcterms:created xsi:type="dcterms:W3CDTF">2003-01-08T04:30:11Z</dcterms:created>
  <dcterms:modified xsi:type="dcterms:W3CDTF">2024-11-06T03:29:54Z</dcterms:modified>
</cp:coreProperties>
</file>